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ycdoe\Downloads\"/>
    </mc:Choice>
  </mc:AlternateContent>
  <bookViews>
    <workbookView xWindow="0" yWindow="0" windowWidth="28800" windowHeight="18000" firstSheet="3" activeTab="5"/>
  </bookViews>
  <sheets>
    <sheet name="Sheet3" sheetId="3" state="hidden" r:id="rId1"/>
    <sheet name="Full List by Org " sheetId="1" state="hidden" r:id="rId2"/>
    <sheet name="Tier 1 and 2 Pivot" sheetId="12" state="hidden" r:id="rId3"/>
    <sheet name="Pivot" sheetId="15" r:id="rId4"/>
    <sheet name="Potential Additional Bldgs" sheetId="20" state="hidden" r:id="rId5"/>
    <sheet name=" Cut of 76+PKC" sheetId="19" r:id="rId6"/>
    <sheet name="128 Prelim Sites" sheetId="16" state="hidden" r:id="rId7"/>
    <sheet name="Full List of 270 by Bldg" sheetId="4" state="hidden" r:id="rId8"/>
    <sheet name="Potential Addl Bldgs" sheetId="21" state="hidden" r:id="rId9"/>
    <sheet name="District Enrollment Data" sheetId="7" state="hidden" r:id="rId10"/>
    <sheet name="REC PKC Details" sheetId="17" r:id="rId11"/>
    <sheet name="Add'l Bldgs to Consider (2)" sheetId="18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 Cut of 76+PKC'!$A$2:$AR$95</definedName>
    <definedName name="_xlnm._FilterDatabase" localSheetId="6" hidden="1">'128 Prelim Sites'!$A$2:$AR$131</definedName>
    <definedName name="_xlnm._FilterDatabase" localSheetId="11" hidden="1">'Add''l Bldgs to Consider (2)'!$A$1:$I$1</definedName>
    <definedName name="_xlnm._FilterDatabase" localSheetId="1" hidden="1">'Full List by Org '!$A$1:$K$1</definedName>
    <definedName name="_xlnm._FilterDatabase" localSheetId="7" hidden="1">'Full List of 270 by Bldg'!$A$2:$AO$273</definedName>
    <definedName name="_xlnm._FilterDatabase" localSheetId="4" hidden="1">'Potential Additional Bldgs'!$A$2:$AP$2</definedName>
    <definedName name="_xlnm._FilterDatabase" localSheetId="8" hidden="1">'Potential Addl Bldgs'!$A$2:$AQ$2</definedName>
    <definedName name="_xlnm._FilterDatabase" localSheetId="10" hidden="1">'REC PKC Details'!$A$4:$AV$21</definedName>
  </definedNames>
  <calcPr calcId="162913"/>
  <pivotCaches>
    <pivotCache cacheId="6" r:id="rId16"/>
    <pivotCache cacheId="7" r:id="rId17"/>
    <pivotCache cacheId="8" r:id="rId1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4" i="19" l="1"/>
  <c r="Y68" i="19"/>
  <c r="Y67" i="19"/>
  <c r="Y63" i="19"/>
  <c r="Y36" i="19"/>
  <c r="Y31" i="19"/>
  <c r="Y3" i="21"/>
  <c r="Y4" i="2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103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267" i="21"/>
  <c r="Y268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61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Y202" i="21"/>
  <c r="Y203" i="21"/>
  <c r="Y204" i="21"/>
  <c r="Y205" i="21"/>
  <c r="Y206" i="21"/>
  <c r="Y207" i="21"/>
  <c r="Y208" i="21"/>
  <c r="Y209" i="21"/>
  <c r="Y210" i="21"/>
  <c r="Y211" i="21"/>
  <c r="Y212" i="21"/>
  <c r="Y213" i="21"/>
  <c r="Y214" i="21"/>
  <c r="Y215" i="21"/>
  <c r="Y216" i="21"/>
  <c r="Y217" i="21"/>
  <c r="Y218" i="21"/>
  <c r="Y219" i="21"/>
  <c r="Y220" i="21"/>
  <c r="Y221" i="21"/>
  <c r="Y222" i="21"/>
  <c r="Y223" i="21"/>
  <c r="Y224" i="21"/>
  <c r="Y225" i="21"/>
  <c r="Y104" i="21"/>
  <c r="Y173" i="21"/>
  <c r="Y228" i="21"/>
  <c r="Y229" i="21"/>
  <c r="Y230" i="21"/>
  <c r="Y231" i="21"/>
  <c r="Y232" i="21"/>
  <c r="Y233" i="21"/>
  <c r="Y234" i="21"/>
  <c r="Y235" i="21"/>
  <c r="Y236" i="21"/>
  <c r="Y237" i="21"/>
  <c r="Y238" i="21"/>
  <c r="Y239" i="21"/>
  <c r="Y240" i="21"/>
  <c r="Y241" i="21"/>
  <c r="Y242" i="21"/>
  <c r="Y243" i="21"/>
  <c r="Y244" i="21"/>
  <c r="Y245" i="21"/>
  <c r="Y246" i="21"/>
  <c r="Y247" i="21"/>
  <c r="Y248" i="21"/>
  <c r="Y249" i="21"/>
  <c r="Y250" i="21"/>
  <c r="Y251" i="21"/>
  <c r="Y252" i="21"/>
  <c r="Y253" i="21"/>
  <c r="Y254" i="21"/>
  <c r="Y255" i="21"/>
  <c r="Y256" i="21"/>
  <c r="Y257" i="21"/>
  <c r="Y258" i="21"/>
  <c r="Y259" i="21"/>
  <c r="Y260" i="21"/>
  <c r="Y261" i="21"/>
  <c r="Y262" i="21"/>
  <c r="Y263" i="21"/>
  <c r="Y264" i="21"/>
  <c r="Y265" i="21"/>
  <c r="Y266" i="21"/>
  <c r="Y226" i="21"/>
  <c r="Y227" i="21"/>
  <c r="Y78" i="19"/>
  <c r="Y60" i="19"/>
  <c r="X5" i="20"/>
  <c r="X6" i="20"/>
  <c r="X4" i="20"/>
  <c r="X3" i="20"/>
  <c r="X8" i="20"/>
  <c r="X7" i="20"/>
  <c r="Y3" i="19"/>
  <c r="Y4" i="19"/>
  <c r="Y8" i="19"/>
  <c r="Y11" i="19"/>
  <c r="Y13" i="19"/>
  <c r="Y15" i="19"/>
  <c r="Y16" i="19"/>
  <c r="Y18" i="19"/>
  <c r="Y19" i="19"/>
  <c r="Y21" i="19"/>
  <c r="Y22" i="19"/>
  <c r="Y23" i="19"/>
  <c r="Y24" i="19"/>
  <c r="Y32" i="19"/>
  <c r="Y37" i="19"/>
  <c r="Y38" i="19"/>
  <c r="Y40" i="19"/>
  <c r="Y44" i="19"/>
  <c r="Y49" i="19"/>
  <c r="Y51" i="19"/>
  <c r="Y55" i="19"/>
  <c r="Y61" i="19"/>
  <c r="Y64" i="19"/>
  <c r="Y69" i="19"/>
  <c r="Y70" i="19"/>
  <c r="Y71" i="19"/>
  <c r="Y79" i="19"/>
  <c r="Y80" i="19"/>
  <c r="Y82" i="19"/>
  <c r="Y27" i="19"/>
  <c r="Y28" i="19"/>
  <c r="Y88" i="19"/>
  <c r="Y33" i="19"/>
  <c r="Y72" i="19"/>
  <c r="Y39" i="19"/>
  <c r="Y50" i="19"/>
  <c r="Y25" i="19"/>
  <c r="Y52" i="19"/>
  <c r="Y5" i="19"/>
  <c r="Y65" i="19"/>
  <c r="Y6" i="19"/>
  <c r="Y83" i="19"/>
  <c r="Y46" i="19"/>
  <c r="Y47" i="19"/>
  <c r="Y53" i="19"/>
  <c r="Y54" i="19"/>
  <c r="Y9" i="19"/>
  <c r="Y10" i="19"/>
  <c r="Y12" i="19"/>
  <c r="Y14" i="19"/>
  <c r="Y17" i="19"/>
  <c r="Y41" i="19"/>
  <c r="Y57" i="19"/>
  <c r="Y58" i="19"/>
  <c r="Y56" i="19"/>
  <c r="Y75" i="19"/>
  <c r="Y89" i="19"/>
  <c r="Y34" i="19"/>
  <c r="Y45" i="19"/>
  <c r="Y42" i="19"/>
  <c r="Y77" i="19"/>
  <c r="Y85" i="19"/>
  <c r="Y29" i="19"/>
  <c r="Y86" i="19"/>
  <c r="Y91" i="19"/>
  <c r="Y92" i="19"/>
  <c r="Y93" i="19"/>
  <c r="Y95" i="19"/>
  <c r="Y7" i="19"/>
  <c r="Y20" i="19"/>
  <c r="Y26" i="19"/>
  <c r="Y30" i="19"/>
  <c r="Y35" i="19"/>
  <c r="Y43" i="19"/>
  <c r="Y48" i="19"/>
  <c r="Y59" i="19"/>
  <c r="Y62" i="19"/>
  <c r="Y66" i="19"/>
  <c r="Y73" i="19"/>
  <c r="Y76" i="19"/>
  <c r="Y81" i="19"/>
  <c r="Y84" i="19"/>
  <c r="Y87" i="19"/>
  <c r="Y90" i="19"/>
  <c r="Y94" i="19"/>
  <c r="L34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2" i="7"/>
  <c r="X4" i="16"/>
  <c r="X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58" i="16"/>
  <c r="X50" i="16"/>
  <c r="X97" i="16"/>
  <c r="X52" i="16"/>
  <c r="X53" i="16"/>
  <c r="X98" i="16"/>
  <c r="X101" i="16"/>
  <c r="X105" i="16"/>
  <c r="X107" i="16"/>
  <c r="X49" i="16"/>
  <c r="X51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54" i="16"/>
  <c r="X55" i="16"/>
  <c r="X77" i="16"/>
  <c r="X78" i="16"/>
  <c r="X75" i="16"/>
  <c r="X80" i="16"/>
  <c r="X81" i="16"/>
  <c r="X82" i="16"/>
  <c r="X83" i="16"/>
  <c r="X84" i="16"/>
  <c r="X85" i="16"/>
  <c r="X86" i="16"/>
  <c r="X87" i="16"/>
  <c r="X88" i="16"/>
  <c r="X89" i="16"/>
  <c r="X90" i="16"/>
  <c r="X91" i="16"/>
  <c r="X92" i="16"/>
  <c r="X93" i="16"/>
  <c r="X94" i="16"/>
  <c r="X95" i="16"/>
  <c r="X96" i="16"/>
  <c r="X56" i="16"/>
  <c r="X57" i="16"/>
  <c r="X99" i="16"/>
  <c r="X100" i="16"/>
  <c r="X76" i="16"/>
  <c r="X102" i="16"/>
  <c r="X79" i="16"/>
  <c r="X104" i="16"/>
  <c r="X103" i="16"/>
  <c r="X106" i="16"/>
  <c r="X108" i="16"/>
  <c r="X109" i="16"/>
  <c r="X111" i="16"/>
  <c r="X110" i="16"/>
  <c r="X59" i="16"/>
  <c r="X112" i="16"/>
  <c r="X113" i="16"/>
  <c r="X3" i="16"/>
  <c r="X114" i="16"/>
  <c r="X115" i="16"/>
  <c r="X116" i="16"/>
  <c r="X117" i="16"/>
  <c r="X118" i="16"/>
  <c r="X119" i="16"/>
  <c r="X120" i="16"/>
  <c r="X121" i="16"/>
  <c r="X122" i="16"/>
  <c r="X123" i="16"/>
  <c r="X124" i="16"/>
  <c r="X125" i="16"/>
  <c r="X126" i="16"/>
  <c r="X127" i="16"/>
  <c r="X128" i="16"/>
  <c r="X129" i="16"/>
  <c r="X130" i="16"/>
  <c r="X131" i="16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Z21" i="17"/>
  <c r="Q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Z6" i="17"/>
  <c r="Z5" i="1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2" i="7"/>
  <c r="J34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2" i="7"/>
  <c r="H34" i="7"/>
  <c r="E34" i="7"/>
  <c r="I34" i="7"/>
  <c r="K34" i="7"/>
  <c r="X3" i="4"/>
  <c r="F2" i="7"/>
  <c r="G2" i="7"/>
  <c r="F3" i="7"/>
  <c r="G3" i="7"/>
  <c r="F4" i="7"/>
  <c r="G4" i="7"/>
  <c r="F5" i="7"/>
  <c r="G5" i="7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B34" i="7"/>
  <c r="C2" i="7"/>
  <c r="D2" i="7"/>
  <c r="C3" i="7"/>
  <c r="D3" i="7"/>
  <c r="C4" i="7"/>
  <c r="D4" i="7"/>
  <c r="C5" i="7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D34" i="7"/>
  <c r="C34" i="7"/>
  <c r="V273" i="4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K492" i="1"/>
  <c r="J492" i="1"/>
  <c r="K491" i="1"/>
  <c r="J491" i="1"/>
  <c r="K490" i="1"/>
  <c r="J490" i="1"/>
  <c r="K489" i="1"/>
  <c r="J489" i="1"/>
  <c r="K488" i="1"/>
  <c r="J488" i="1"/>
  <c r="K487" i="1"/>
  <c r="J487" i="1"/>
  <c r="K486" i="1"/>
  <c r="J486" i="1"/>
  <c r="K485" i="1"/>
  <c r="J485" i="1"/>
  <c r="K484" i="1"/>
  <c r="J484" i="1"/>
  <c r="K483" i="1"/>
  <c r="J483" i="1"/>
  <c r="K482" i="1"/>
  <c r="J482" i="1"/>
  <c r="K481" i="1"/>
  <c r="J481" i="1"/>
  <c r="K480" i="1"/>
  <c r="J480" i="1"/>
  <c r="K479" i="1"/>
  <c r="J479" i="1"/>
  <c r="K478" i="1"/>
  <c r="J478" i="1"/>
  <c r="K477" i="1"/>
  <c r="J477" i="1"/>
  <c r="K476" i="1"/>
  <c r="J476" i="1"/>
  <c r="K475" i="1"/>
  <c r="J475" i="1"/>
  <c r="K474" i="1"/>
  <c r="J474" i="1"/>
  <c r="K473" i="1"/>
  <c r="J473" i="1"/>
  <c r="K472" i="1"/>
  <c r="J472" i="1"/>
  <c r="K471" i="1"/>
  <c r="J471" i="1"/>
  <c r="K470" i="1"/>
  <c r="J470" i="1"/>
  <c r="K469" i="1"/>
  <c r="J469" i="1"/>
  <c r="K462" i="1"/>
  <c r="J462" i="1"/>
  <c r="K461" i="1"/>
  <c r="J461" i="1"/>
  <c r="K460" i="1"/>
  <c r="J460" i="1"/>
  <c r="K459" i="1"/>
  <c r="J459" i="1"/>
  <c r="K458" i="1"/>
  <c r="J458" i="1"/>
  <c r="K457" i="1"/>
  <c r="J457" i="1"/>
  <c r="K456" i="1"/>
  <c r="J456" i="1"/>
  <c r="K455" i="1"/>
  <c r="J455" i="1"/>
  <c r="K454" i="1"/>
  <c r="J454" i="1"/>
  <c r="K452" i="1"/>
  <c r="J452" i="1"/>
  <c r="K451" i="1"/>
  <c r="J451" i="1"/>
  <c r="K450" i="1"/>
  <c r="J450" i="1"/>
  <c r="K444" i="1"/>
  <c r="J444" i="1"/>
  <c r="K443" i="1"/>
  <c r="J443" i="1"/>
  <c r="K442" i="1"/>
  <c r="J442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F34" i="7"/>
  <c r="G34" i="7"/>
  <c r="X273" i="4"/>
</calcChain>
</file>

<file path=xl/comments1.xml><?xml version="1.0" encoding="utf-8"?>
<comments xmlns="http://schemas.openxmlformats.org/spreadsheetml/2006/main">
  <authors>
    <author>Microsoft Office User</author>
  </authors>
  <commentList>
    <comment ref="H2" authorId="0" shapeId="0">
      <text>
        <r>
          <rPr>
            <b/>
            <sz val="10"/>
            <color indexed="81"/>
            <rFont val="Calibri"/>
            <family val="2"/>
          </rPr>
          <t>1.       Both CS and DYCD
2.       CS w/SBHC
3.       CS or DYCD w/PK or LYFE
4.       Filling gaps (D32 had no 1-3)
PKC.   Stand-alone PK Centers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G2" authorId="0" shapeId="0">
      <text>
        <r>
          <rPr>
            <b/>
            <sz val="10"/>
            <color indexed="81"/>
            <rFont val="Calibri"/>
            <family val="2"/>
          </rPr>
          <t>1.       Both CS and DYCD
2.       CS w/SBHC
3.       CS or DYCD w/PK or LYFE
4.       Filling gaps (D32 had no 1-3)
PKC.   Stand-alone PK Centers</t>
        </r>
      </text>
    </comment>
  </commentList>
</comments>
</file>

<file path=xl/sharedStrings.xml><?xml version="1.0" encoding="utf-8"?>
<sst xmlns="http://schemas.openxmlformats.org/spreadsheetml/2006/main" count="20626" uniqueCount="3206">
  <si>
    <t>Count of Location Code</t>
  </si>
  <si>
    <t>Geographic
 District</t>
  </si>
  <si>
    <t>Borough</t>
  </si>
  <si>
    <t>Building Code</t>
  </si>
  <si>
    <t>School DBN</t>
  </si>
  <si>
    <t>Location Code</t>
  </si>
  <si>
    <t>School Name</t>
  </si>
  <si>
    <t>Grades Served</t>
  </si>
  <si>
    <t>Pre-K</t>
  </si>
  <si>
    <t>Address</t>
  </si>
  <si>
    <t>BAP Rating</t>
  </si>
  <si>
    <t>Accessibility Description</t>
  </si>
  <si>
    <t>SBHC</t>
  </si>
  <si>
    <t>Community School</t>
  </si>
  <si>
    <t>Full Kitchen?</t>
  </si>
  <si>
    <t>Year Built?</t>
  </si>
  <si>
    <t>BB Capacity</t>
  </si>
  <si>
    <t>Estimated REC Capacity (50% BB)</t>
  </si>
  <si>
    <t xml:space="preserve">FS Rooms </t>
  </si>
  <si>
    <t>REC Capacity (12/FS room)</t>
  </si>
  <si>
    <t>Cafeteria Capacity</t>
  </si>
  <si>
    <t>Students in Shelter</t>
  </si>
  <si>
    <t>Charter?</t>
  </si>
  <si>
    <t>Shelter site?</t>
  </si>
  <si>
    <t>Ongoing construction?</t>
  </si>
  <si>
    <t>Air conditioning</t>
  </si>
  <si>
    <t>Gym Cpacity</t>
  </si>
  <si>
    <t>Outdoor play space</t>
  </si>
  <si>
    <t>32</t>
  </si>
  <si>
    <t>Brooklyn</t>
  </si>
  <si>
    <t>K145</t>
  </si>
  <si>
    <t>32K145</t>
  </si>
  <si>
    <t>P.S. 145 Andrew Jackson</t>
  </si>
  <si>
    <t>Elementary</t>
  </si>
  <si>
    <t>X</t>
  </si>
  <si>
    <t>100 NOLL STREET</t>
  </si>
  <si>
    <t>9 out of 10</t>
  </si>
  <si>
    <t>Fully Accessible</t>
  </si>
  <si>
    <t>K383</t>
  </si>
  <si>
    <t>32K383</t>
  </si>
  <si>
    <t>J.H.S. 383 Philippa Schuyler</t>
  </si>
  <si>
    <t>Junior High-Intermediate-Middle</t>
  </si>
  <si>
    <t>1300 GREENE AVENUE</t>
  </si>
  <si>
    <t>7 out of 10</t>
  </si>
  <si>
    <t>Partially Accessible</t>
  </si>
  <si>
    <t>84K538</t>
  </si>
  <si>
    <t>K538</t>
  </si>
  <si>
    <t>Achievement First Bushwick Charter School</t>
  </si>
  <si>
    <t>K-12 all grades</t>
  </si>
  <si>
    <t>K913</t>
  </si>
  <si>
    <t>32K545</t>
  </si>
  <si>
    <t>K545</t>
  </si>
  <si>
    <t>EBC High School for Public Service - Bushwick</t>
  </si>
  <si>
    <t>High school</t>
  </si>
  <si>
    <t>1155 DEKALB AVENUE</t>
  </si>
  <si>
    <t>8 out of 10</t>
  </si>
  <si>
    <t>31</t>
  </si>
  <si>
    <t>Staten Island</t>
  </si>
  <si>
    <t>R006</t>
  </si>
  <si>
    <t>31R006</t>
  </si>
  <si>
    <t>P.S. 6 Corporal Allan F. Kivlehan School</t>
  </si>
  <si>
    <t>555 PAGE AVENUE</t>
  </si>
  <si>
    <t>10 out of 10</t>
  </si>
  <si>
    <t>75R373</t>
  </si>
  <si>
    <t>R373</t>
  </si>
  <si>
    <t>P.S. R373</t>
  </si>
  <si>
    <t>K-8</t>
  </si>
  <si>
    <t>R013</t>
  </si>
  <si>
    <t>31R013</t>
  </si>
  <si>
    <t>P.S. 013 M. L. Lindemeyer</t>
  </si>
  <si>
    <t>191 VERMONT AVENUE</t>
  </si>
  <si>
    <t>R034</t>
  </si>
  <si>
    <t>31R034</t>
  </si>
  <si>
    <t>I.S. 034 Tottenville</t>
  </si>
  <si>
    <t>528 ACADEMY AVENUE</t>
  </si>
  <si>
    <t>75R025</t>
  </si>
  <si>
    <t>R025</t>
  </si>
  <si>
    <t>South Richmond High School I.S./P.S. 25</t>
  </si>
  <si>
    <t>R043</t>
  </si>
  <si>
    <t>31R047</t>
  </si>
  <si>
    <t>R047</t>
  </si>
  <si>
    <t>CSI High School for International Studies</t>
  </si>
  <si>
    <t>100 ESSEX DRIVE</t>
  </si>
  <si>
    <t>31R063</t>
  </si>
  <si>
    <t>R063</t>
  </si>
  <si>
    <t>Marsh Avenue School for Expeditionary Learning</t>
  </si>
  <si>
    <t>31R064</t>
  </si>
  <si>
    <t>R064</t>
  </si>
  <si>
    <t>Gaynor McCown Expeditionary Learning School</t>
  </si>
  <si>
    <t>75R721</t>
  </si>
  <si>
    <t>R721</t>
  </si>
  <si>
    <t>The Richard H. Hungerford School</t>
  </si>
  <si>
    <t>Secondary School</t>
  </si>
  <si>
    <t>R051</t>
  </si>
  <si>
    <t>31R051</t>
  </si>
  <si>
    <t>I.S. 051 Edwin Markham</t>
  </si>
  <si>
    <t>80 WILLOWBROOK ROAD</t>
  </si>
  <si>
    <t>R056</t>
  </si>
  <si>
    <t>31R056</t>
  </si>
  <si>
    <t>P.S. 56 The Louis Desario School</t>
  </si>
  <si>
    <t>250 KRAMER AVENUE</t>
  </si>
  <si>
    <t>R058</t>
  </si>
  <si>
    <t>31R058</t>
  </si>
  <si>
    <t>Space Shuttle Columbia School</t>
  </si>
  <si>
    <t>77 MARSH AVENUE</t>
  </si>
  <si>
    <t>R061</t>
  </si>
  <si>
    <t>31R061</t>
  </si>
  <si>
    <t>I.S. 061 William A Morris</t>
  </si>
  <si>
    <t>445 CASTLETON AVENUE</t>
  </si>
  <si>
    <t>R071</t>
  </si>
  <si>
    <t>31R048</t>
  </si>
  <si>
    <t>R048</t>
  </si>
  <si>
    <t>P.S. 048 William G. Wilcox</t>
  </si>
  <si>
    <t>1050 Targee Street</t>
  </si>
  <si>
    <t>R455</t>
  </si>
  <si>
    <t>31R455</t>
  </si>
  <si>
    <t>Tottenville High School</t>
  </si>
  <si>
    <t>100 LUTEN AVENUE</t>
  </si>
  <si>
    <t>R460</t>
  </si>
  <si>
    <t>31R460</t>
  </si>
  <si>
    <t>Susan E. Wagner High School</t>
  </si>
  <si>
    <t>1200 MANOR ROAD</t>
  </si>
  <si>
    <t>R462</t>
  </si>
  <si>
    <t>1220 MANOR ROAD</t>
  </si>
  <si>
    <t>R600</t>
  </si>
  <si>
    <t>31R600</t>
  </si>
  <si>
    <t>Ralph R. McKee Career and Technical Education High School</t>
  </si>
  <si>
    <t>290 ST MARKS PLACE</t>
  </si>
  <si>
    <t>R722</t>
  </si>
  <si>
    <t>155 TOMPKINS AVENUE</t>
  </si>
  <si>
    <t>R829</t>
  </si>
  <si>
    <t>31R065</t>
  </si>
  <si>
    <t>R065</t>
  </si>
  <si>
    <t>P.S. 65 The Academy of Innovative Learning</t>
  </si>
  <si>
    <t>98 GRANT STREET</t>
  </si>
  <si>
    <t>R840</t>
  </si>
  <si>
    <t>75R037</t>
  </si>
  <si>
    <t>R037</t>
  </si>
  <si>
    <t>The David Marquis School of the Arts</t>
  </si>
  <si>
    <t>15 FAIRFIELD STREET</t>
  </si>
  <si>
    <t>R861</t>
  </si>
  <si>
    <t>31R861</t>
  </si>
  <si>
    <t>Staten Island School of Civic Leadership</t>
  </si>
  <si>
    <t>280 REGIS DRIVE</t>
  </si>
  <si>
    <t>30</t>
  </si>
  <si>
    <t>Queens</t>
  </si>
  <si>
    <t>Q011</t>
  </si>
  <si>
    <t>30Q011</t>
  </si>
  <si>
    <t>P.S. 011 Kathryn Phelan</t>
  </si>
  <si>
    <t>54-25 SKILLMAN AVENUE</t>
  </si>
  <si>
    <t>Q070</t>
  </si>
  <si>
    <t>30Q070</t>
  </si>
  <si>
    <t>P.S. 070</t>
  </si>
  <si>
    <t>30-44 43rd Street</t>
  </si>
  <si>
    <t>Q227</t>
  </si>
  <si>
    <t>30Q227</t>
  </si>
  <si>
    <t>I.S. 227 Louis Armstrong</t>
  </si>
  <si>
    <t>32-02 JUNCTION BOULEVARD</t>
  </si>
  <si>
    <t>75Q811</t>
  </si>
  <si>
    <t>Q811</t>
  </si>
  <si>
    <t>P.S. Q811</t>
  </si>
  <si>
    <t>Q292</t>
  </si>
  <si>
    <t>30Q092</t>
  </si>
  <si>
    <t>Q092</t>
  </si>
  <si>
    <t>P.S. 092 Harry T. Stewart Sr.</t>
  </si>
  <si>
    <t>99-01 34 AVENUE</t>
  </si>
  <si>
    <t>Q404</t>
  </si>
  <si>
    <t>30Q291</t>
  </si>
  <si>
    <t>Q291</t>
  </si>
  <si>
    <t>Hunters Point Community Middle School</t>
  </si>
  <si>
    <t>1-50 51ST AVENUE</t>
  </si>
  <si>
    <t>30Q301</t>
  </si>
  <si>
    <t>Q301</t>
  </si>
  <si>
    <t>Academy for Careers in Television and Film</t>
  </si>
  <si>
    <t>75Q277</t>
  </si>
  <si>
    <t>Q277</t>
  </si>
  <si>
    <t>The Riverview School</t>
  </si>
  <si>
    <t>Q452</t>
  </si>
  <si>
    <t>30Q450</t>
  </si>
  <si>
    <t>Q450</t>
  </si>
  <si>
    <t>Long Island City High School</t>
  </si>
  <si>
    <t>14-30 BROADWAY</t>
  </si>
  <si>
    <t>75Q993</t>
  </si>
  <si>
    <t>Q993</t>
  </si>
  <si>
    <t>P.S. Q993</t>
  </si>
  <si>
    <t>Q570</t>
  </si>
  <si>
    <t>30Q501</t>
  </si>
  <si>
    <t>Q501</t>
  </si>
  <si>
    <t>Frank Sinatra School of the Arts High School</t>
  </si>
  <si>
    <t>35-12 35TH AVENUE</t>
  </si>
  <si>
    <t>Q725</t>
  </si>
  <si>
    <t>30Q502</t>
  </si>
  <si>
    <t>Q502</t>
  </si>
  <si>
    <t>Information Technology High School</t>
  </si>
  <si>
    <t>21-16 44TH ROAD</t>
  </si>
  <si>
    <t>75Q721</t>
  </si>
  <si>
    <t>Q721</t>
  </si>
  <si>
    <t>John F. Kennedy Jr. School</t>
  </si>
  <si>
    <t>Q972</t>
  </si>
  <si>
    <t>30Q384</t>
  </si>
  <si>
    <t>Q384</t>
  </si>
  <si>
    <t>P.S. 384</t>
  </si>
  <si>
    <t xml:space="preserve">27-35 JACKSON AVENUE </t>
  </si>
  <si>
    <t>29</t>
  </si>
  <si>
    <t>Q015</t>
  </si>
  <si>
    <t>29Q015</t>
  </si>
  <si>
    <t>P.S. 015 Jackie Robinson</t>
  </si>
  <si>
    <t>121-15 LUCAS STREET</t>
  </si>
  <si>
    <t>Q035</t>
  </si>
  <si>
    <t>29Q035</t>
  </si>
  <si>
    <t>P.S. 035 Nathaniel Woodhull</t>
  </si>
  <si>
    <t>191-02 90 AVENUE</t>
  </si>
  <si>
    <t>29Q131</t>
  </si>
  <si>
    <t>Q131</t>
  </si>
  <si>
    <t>P.S. 131 Abigail Adams</t>
  </si>
  <si>
    <t>Q263</t>
  </si>
  <si>
    <t>29Q295</t>
  </si>
  <si>
    <t>Q295</t>
  </si>
  <si>
    <t>P.S./I.S. 295</t>
  </si>
  <si>
    <t>222-14 JAMAICA AVENUE</t>
  </si>
  <si>
    <t>75Q177</t>
  </si>
  <si>
    <t>Q177</t>
  </si>
  <si>
    <t>P.S. Q177</t>
  </si>
  <si>
    <t>Q270</t>
  </si>
  <si>
    <t>29Q270</t>
  </si>
  <si>
    <t>The Gordon Parks School</t>
  </si>
  <si>
    <t>233-15 MERRICK BOULEVARD</t>
  </si>
  <si>
    <t>75Q004</t>
  </si>
  <si>
    <t>Q004</t>
  </si>
  <si>
    <t>P.S. Q004</t>
  </si>
  <si>
    <t>Q490</t>
  </si>
  <si>
    <t>29Q243</t>
  </si>
  <si>
    <t>Q243</t>
  </si>
  <si>
    <t>Institute for Health Professions at Cambria Heights</t>
  </si>
  <si>
    <t>207- 01 116TH  AVENUE</t>
  </si>
  <si>
    <t>29Q313</t>
  </si>
  <si>
    <t>Q313</t>
  </si>
  <si>
    <t>Benjamin Franklin High School for Finance &amp; Information Technology</t>
  </si>
  <si>
    <t>29Q492</t>
  </si>
  <si>
    <t>Q492</t>
  </si>
  <si>
    <t>Mathematics, Science Research and Technology Magnet High School</t>
  </si>
  <si>
    <t>29Q498</t>
  </si>
  <si>
    <t>Q498</t>
  </si>
  <si>
    <t>Humanities &amp; Arts Magnet High School</t>
  </si>
  <si>
    <t>28</t>
  </si>
  <si>
    <t>Q050</t>
  </si>
  <si>
    <t>28Q050</t>
  </si>
  <si>
    <t>P.S. 050 Talfourd Lawn Elementary School</t>
  </si>
  <si>
    <t>143-26 101 AVENUE</t>
  </si>
  <si>
    <t>Q072</t>
  </si>
  <si>
    <t>28Q072</t>
  </si>
  <si>
    <t>Catherine &amp; Count Basie Middle School 72</t>
  </si>
  <si>
    <t>133-25 GUY R BREWER BOULEVARD</t>
  </si>
  <si>
    <t>28Q332</t>
  </si>
  <si>
    <t>Q332</t>
  </si>
  <si>
    <t>Redwood Middle School</t>
  </si>
  <si>
    <t>Q142</t>
  </si>
  <si>
    <t>04M310</t>
  </si>
  <si>
    <t>M310</t>
  </si>
  <si>
    <t>THE JUDITH S. KAYE HIGH SCHOOL</t>
  </si>
  <si>
    <t>142-10 LINDEN BOULEVARD</t>
  </si>
  <si>
    <t>75Q752</t>
  </si>
  <si>
    <t>Q752</t>
  </si>
  <si>
    <t>Queens Transition Center</t>
  </si>
  <si>
    <t>Q144</t>
  </si>
  <si>
    <t>28Q144</t>
  </si>
  <si>
    <t>P.S. 144 Col Jeromus Remsen</t>
  </si>
  <si>
    <t>93-02 69 AVENUE</t>
  </si>
  <si>
    <t>Q314</t>
  </si>
  <si>
    <t>28Q349</t>
  </si>
  <si>
    <t>Q349</t>
  </si>
  <si>
    <t>The Queens School for Leadership and Excellence</t>
  </si>
  <si>
    <t>88-08 164TH STREET</t>
  </si>
  <si>
    <t>28Q358</t>
  </si>
  <si>
    <t>Q358</t>
  </si>
  <si>
    <t>M.S. 358</t>
  </si>
  <si>
    <t>Q686</t>
  </si>
  <si>
    <t>28Q167</t>
  </si>
  <si>
    <t>Q167</t>
  </si>
  <si>
    <t>Metropolitan Expeditionary Learning School</t>
  </si>
  <si>
    <t>91-30 METROPOLITAN AVENUE</t>
  </si>
  <si>
    <t>28Q686</t>
  </si>
  <si>
    <t xml:space="preserve">Queens Metropolitan High School </t>
  </si>
  <si>
    <t>75Q233</t>
  </si>
  <si>
    <t>Q233</t>
  </si>
  <si>
    <t>P.S. Q233</t>
  </si>
  <si>
    <t>Q690</t>
  </si>
  <si>
    <t>28Q690</t>
  </si>
  <si>
    <t>High School for Law Enforcement and Public Safety</t>
  </si>
  <si>
    <t>116-25 GUY R BREWER BOULEVARD</t>
  </si>
  <si>
    <t>27</t>
  </si>
  <si>
    <t>Q042</t>
  </si>
  <si>
    <t>27Q042</t>
  </si>
  <si>
    <t>P.S./M.S 042 R. Vernam</t>
  </si>
  <si>
    <t>488 BEACH  66 STREET</t>
  </si>
  <si>
    <t>Q043</t>
  </si>
  <si>
    <t>27Q043</t>
  </si>
  <si>
    <t>P.S. 043</t>
  </si>
  <si>
    <t>160 BEACH  29 STREET</t>
  </si>
  <si>
    <t>75Q256</t>
  </si>
  <si>
    <t>Q256</t>
  </si>
  <si>
    <t>P.S. Q256</t>
  </si>
  <si>
    <t>Q053</t>
  </si>
  <si>
    <t>27Q053</t>
  </si>
  <si>
    <t>M.S. 053 Brian Piccolo</t>
  </si>
  <si>
    <t>10-45 NAMEOKE STREET</t>
  </si>
  <si>
    <t>27Q319</t>
  </si>
  <si>
    <t>Q319</t>
  </si>
  <si>
    <t xml:space="preserve">Village Academy </t>
  </si>
  <si>
    <t>84Q375</t>
  </si>
  <si>
    <t>Q375</t>
  </si>
  <si>
    <t>Success Academy Charter School - Far Rockaway</t>
  </si>
  <si>
    <t>Q124</t>
  </si>
  <si>
    <t>27Q124</t>
  </si>
  <si>
    <t>P.S. 124 Osmond A Church</t>
  </si>
  <si>
    <t>129-15 150 AVENUE</t>
  </si>
  <si>
    <t>Q226</t>
  </si>
  <si>
    <t>27Q226</t>
  </si>
  <si>
    <t>J.H.S. 226 Virgil I. Grissom</t>
  </si>
  <si>
    <t>121-10 ROCKAWAY BOULEVARD</t>
  </si>
  <si>
    <t>27Q297</t>
  </si>
  <si>
    <t>Q297</t>
  </si>
  <si>
    <t>Hawtree Creek Middle School</t>
  </si>
  <si>
    <t>27Q314</t>
  </si>
  <si>
    <t>Epic High School - South</t>
  </si>
  <si>
    <t>Q253</t>
  </si>
  <si>
    <t>27Q253</t>
  </si>
  <si>
    <t>P.S. 253</t>
  </si>
  <si>
    <t>1307 CENTRAL AVENUE</t>
  </si>
  <si>
    <t>Q316</t>
  </si>
  <si>
    <t>27Q316</t>
  </si>
  <si>
    <t>Queens Explorers Elementary School</t>
  </si>
  <si>
    <t>90-07 101ST AVENUE</t>
  </si>
  <si>
    <t>Q335</t>
  </si>
  <si>
    <t>27Q377</t>
  </si>
  <si>
    <t>Q377</t>
  </si>
  <si>
    <t>P.S. 377</t>
  </si>
  <si>
    <t>150-15 RALEIGH STREET</t>
  </si>
  <si>
    <t>Q410</t>
  </si>
  <si>
    <t>27Q262</t>
  </si>
  <si>
    <t>Q262</t>
  </si>
  <si>
    <t>Channel View School for Research</t>
  </si>
  <si>
    <t>100-00 BEACH CHANNEL DRIVE</t>
  </si>
  <si>
    <t>27Q324</t>
  </si>
  <si>
    <t>Q324</t>
  </si>
  <si>
    <t>Rockaway Park High School for Environmental Sustainability</t>
  </si>
  <si>
    <t>27Q351</t>
  </si>
  <si>
    <t>Q351</t>
  </si>
  <si>
    <t>Rockaway Collegiate High School</t>
  </si>
  <si>
    <t>84Q373</t>
  </si>
  <si>
    <t>Q373</t>
  </si>
  <si>
    <t>New Visions Charter High School for the Humanities IV</t>
  </si>
  <si>
    <t>Q480</t>
  </si>
  <si>
    <t>27Q480</t>
  </si>
  <si>
    <t>John Adams High School</t>
  </si>
  <si>
    <t>101-01 ROCKAWAY BOULEVARD</t>
  </si>
  <si>
    <t>Q650</t>
  </si>
  <si>
    <t>27Q650</t>
  </si>
  <si>
    <t>High School for Construction Trades, Engineering and Architecture</t>
  </si>
  <si>
    <t>94-06 104TH STREET</t>
  </si>
  <si>
    <t>26</t>
  </si>
  <si>
    <t>Q186</t>
  </si>
  <si>
    <t>26Q186</t>
  </si>
  <si>
    <t>P.S. 186 Castlewood</t>
  </si>
  <si>
    <t>252-12 72 AVENUE</t>
  </si>
  <si>
    <t>75Q224</t>
  </si>
  <si>
    <t>Q224</t>
  </si>
  <si>
    <t>P.S. Q224</t>
  </si>
  <si>
    <t>Q188</t>
  </si>
  <si>
    <t>26Q188</t>
  </si>
  <si>
    <t>P.S. 188 Kingsbury</t>
  </si>
  <si>
    <t>218-12 HARTLAND AVENUE</t>
  </si>
  <si>
    <t>Q208</t>
  </si>
  <si>
    <t>29Q208</t>
  </si>
  <si>
    <t>P.S./I.S. 208</t>
  </si>
  <si>
    <t>74-30 COMMONWEALTH BLVD</t>
  </si>
  <si>
    <t>Q266</t>
  </si>
  <si>
    <t>26Q266</t>
  </si>
  <si>
    <t>P.S./I.S. 266</t>
  </si>
  <si>
    <t>74-10 COMMONWEALTH BOULEVARD</t>
  </si>
  <si>
    <t>26Q376</t>
  </si>
  <si>
    <t>Q376</t>
  </si>
  <si>
    <t>P.S. 376</t>
  </si>
  <si>
    <t>210-21 48 AVENUE</t>
  </si>
  <si>
    <t>Q430</t>
  </si>
  <si>
    <t>26Q430</t>
  </si>
  <si>
    <t>Francis Lewis High School</t>
  </si>
  <si>
    <t>58-20 UTOPIA PARKWAY</t>
  </si>
  <si>
    <t>Q566</t>
  </si>
  <si>
    <t>26Q566</t>
  </si>
  <si>
    <t>Queens High School of Teaching, Liberal Arts and the Sciences</t>
  </si>
  <si>
    <t>74-20 COMMONWEALTH BLVD</t>
  </si>
  <si>
    <t>25</t>
  </si>
  <si>
    <t>Q024</t>
  </si>
  <si>
    <t>25Q024</t>
  </si>
  <si>
    <t>P.S. 024 Andrew Jackson</t>
  </si>
  <si>
    <t>45-57 UNION STREET</t>
  </si>
  <si>
    <t>Q025</t>
  </si>
  <si>
    <t>25Q025</t>
  </si>
  <si>
    <t>I.S. 025 Adrien Block</t>
  </si>
  <si>
    <t>34-65 192 STREET</t>
  </si>
  <si>
    <t>25Q285</t>
  </si>
  <si>
    <t>Q285</t>
  </si>
  <si>
    <t>World Journalism Preparatory: A College Board School</t>
  </si>
  <si>
    <t>Q029</t>
  </si>
  <si>
    <t>25Q029</t>
  </si>
  <si>
    <t>P.S. 029 Queens</t>
  </si>
  <si>
    <t>125-10 23 AVENUE</t>
  </si>
  <si>
    <t>Q079</t>
  </si>
  <si>
    <t>25Q079</t>
  </si>
  <si>
    <t>P.S. 079 Francis Lewis</t>
  </si>
  <si>
    <t>147-27 15 DRIVE</t>
  </si>
  <si>
    <t>1 out of 10</t>
  </si>
  <si>
    <t>Q163</t>
  </si>
  <si>
    <t>25Q163</t>
  </si>
  <si>
    <t>P.S. 163 Flushing Heights</t>
  </si>
  <si>
    <t>159-01 59 AVENUE</t>
  </si>
  <si>
    <t>Q168</t>
  </si>
  <si>
    <t>25Q250</t>
  </si>
  <si>
    <t>Q250</t>
  </si>
  <si>
    <t>I.S. 250 The Robert F. Kennedy Community Middle School</t>
  </si>
  <si>
    <t>158-40 76 ROAD</t>
  </si>
  <si>
    <t>25Q252</t>
  </si>
  <si>
    <t>Q252</t>
  </si>
  <si>
    <t>Queens School of Inquiry, The</t>
  </si>
  <si>
    <t>75Q255</t>
  </si>
  <si>
    <t>Q255</t>
  </si>
  <si>
    <t>P.S. Q255</t>
  </si>
  <si>
    <t>Q185</t>
  </si>
  <si>
    <t>25Q185</t>
  </si>
  <si>
    <t>J.H.S. 185 Edward Bleeker</t>
  </si>
  <si>
    <t>147-26 25 DRIVE</t>
  </si>
  <si>
    <t>4 out of 10</t>
  </si>
  <si>
    <t>Q515</t>
  </si>
  <si>
    <t>25Q525</t>
  </si>
  <si>
    <t>Q525</t>
  </si>
  <si>
    <t>Townsend Harris High School</t>
  </si>
  <si>
    <t>149-11 MELBOURNE AVENUE</t>
  </si>
  <si>
    <t xml:space="preserve">Q460 </t>
  </si>
  <si>
    <t xml:space="preserve">Flushing HS Campus </t>
  </si>
  <si>
    <t>24</t>
  </si>
  <si>
    <t>Q005</t>
  </si>
  <si>
    <t>24Q005</t>
  </si>
  <si>
    <t>I.S. 5 - The Walter Crowley Intermediate School</t>
  </si>
  <si>
    <t>50-40 JACOBUS STREET</t>
  </si>
  <si>
    <t>75Q009</t>
  </si>
  <si>
    <t>Q009</t>
  </si>
  <si>
    <t>P.S. 009</t>
  </si>
  <si>
    <t>Q019</t>
  </si>
  <si>
    <t>24Q019</t>
  </si>
  <si>
    <t>P.S. 019 Marino Jeantet</t>
  </si>
  <si>
    <t>98-02 ROOSEVELT AVENUE</t>
  </si>
  <si>
    <t>Q091</t>
  </si>
  <si>
    <t>24Q091</t>
  </si>
  <si>
    <t>P.S. 091 Richard Arkwright</t>
  </si>
  <si>
    <t>68-10 CENTRAL AVE</t>
  </si>
  <si>
    <t>Q113</t>
  </si>
  <si>
    <t>24Q113</t>
  </si>
  <si>
    <t>P.S./I.S. 113 Anthony J. Pranzo</t>
  </si>
  <si>
    <t>78-23 87TH STREET</t>
  </si>
  <si>
    <t>Q247</t>
  </si>
  <si>
    <t>24Q128</t>
  </si>
  <si>
    <t>Q128</t>
  </si>
  <si>
    <t>P.S. 128 The Lorraine Tuzzo, Juniper Valley Elementary School</t>
  </si>
  <si>
    <t>69-10 65th Drive</t>
  </si>
  <si>
    <t>Q290</t>
  </si>
  <si>
    <t>24Q290</t>
  </si>
  <si>
    <t>A.C.E. Academy for Scholars at the Geraldine Ferraro Campus</t>
  </si>
  <si>
    <t>55-20 METROPOLITAN AVENUE</t>
  </si>
  <si>
    <t>Q311</t>
  </si>
  <si>
    <t>24Q311</t>
  </si>
  <si>
    <t>Corona Arts &amp; Sciences Academy</t>
  </si>
  <si>
    <t>98-11 44TH AVENUE</t>
  </si>
  <si>
    <t>24Q343</t>
  </si>
  <si>
    <t>Q343</t>
  </si>
  <si>
    <t>The Children's Lab School</t>
  </si>
  <si>
    <t>45-45 42ND STREET</t>
  </si>
  <si>
    <t>Q315</t>
  </si>
  <si>
    <t>24Q110</t>
  </si>
  <si>
    <t>Q110</t>
  </si>
  <si>
    <t>P.S. 110</t>
  </si>
  <si>
    <t>43-18 97TH PLACE</t>
  </si>
  <si>
    <t>Q485</t>
  </si>
  <si>
    <t>24Q485</t>
  </si>
  <si>
    <t>Grover Cleveland High School</t>
  </si>
  <si>
    <t>21-27 HIMROD STREET</t>
  </si>
  <si>
    <t>6 out of 10</t>
  </si>
  <si>
    <t>Q585</t>
  </si>
  <si>
    <t>24Q585</t>
  </si>
  <si>
    <t>Maspeth High School</t>
  </si>
  <si>
    <t>54-40 74TH STREET</t>
  </si>
  <si>
    <t>Q600</t>
  </si>
  <si>
    <t>24Q600</t>
  </si>
  <si>
    <t>Queens Technical High School</t>
  </si>
  <si>
    <t>37-02 47 AVENUE</t>
  </si>
  <si>
    <t>Q744</t>
  </si>
  <si>
    <t>24Q293</t>
  </si>
  <si>
    <t>Q293</t>
  </si>
  <si>
    <t>Civic Leadership Academy</t>
  </si>
  <si>
    <t>45-10 94TH STREET</t>
  </si>
  <si>
    <t>24Q296</t>
  </si>
  <si>
    <t>Q296</t>
  </si>
  <si>
    <t>Pan American International High School</t>
  </si>
  <si>
    <t>24Q744</t>
  </si>
  <si>
    <t>VOYAGES Preparatory</t>
  </si>
  <si>
    <t>23</t>
  </si>
  <si>
    <t>K012</t>
  </si>
  <si>
    <t>17K012</t>
  </si>
  <si>
    <t>Dr. Jacqueline Peek-Davis School</t>
  </si>
  <si>
    <t>430 HOWARD AVENUE</t>
  </si>
  <si>
    <t>17K484</t>
  </si>
  <si>
    <t>K484</t>
  </si>
  <si>
    <t>Ronald Edmonds Learning Center II</t>
  </si>
  <si>
    <t>K275</t>
  </si>
  <si>
    <t>23K518</t>
  </si>
  <si>
    <t>K518</t>
  </si>
  <si>
    <t>Kappa V (Knowledge and Power Preparatory Academy)</t>
  </si>
  <si>
    <t>985 ROCKAWAY AVENUE</t>
  </si>
  <si>
    <t>23K643</t>
  </si>
  <si>
    <t>K643</t>
  </si>
  <si>
    <t>Brooklyn Democracy Academy</t>
  </si>
  <si>
    <t>23K647</t>
  </si>
  <si>
    <t>K647</t>
  </si>
  <si>
    <t>Metropolitan Diploma Plus High School</t>
  </si>
  <si>
    <t>84K711</t>
  </si>
  <si>
    <t>K711</t>
  </si>
  <si>
    <t>Leadership Preparatory Brownsville Charter School</t>
  </si>
  <si>
    <t>K332</t>
  </si>
  <si>
    <t>23K401</t>
  </si>
  <si>
    <t>K401</t>
  </si>
  <si>
    <t>Christopher Avenue Community School</t>
  </si>
  <si>
    <t>51 CHRISTOPHER AVENUE</t>
  </si>
  <si>
    <t>84K775</t>
  </si>
  <si>
    <t>K775</t>
  </si>
  <si>
    <t>Leadership Preparatory Ocean Hill Charter School</t>
  </si>
  <si>
    <t>K356</t>
  </si>
  <si>
    <t>23K156</t>
  </si>
  <si>
    <t>K156</t>
  </si>
  <si>
    <t>P.S. 156 Waverly</t>
  </si>
  <si>
    <t>104 SUTTER AVENUE</t>
  </si>
  <si>
    <t>23K392</t>
  </si>
  <si>
    <t>K392</t>
  </si>
  <si>
    <t>I.S. 392</t>
  </si>
  <si>
    <t>K396</t>
  </si>
  <si>
    <t>23K327</t>
  </si>
  <si>
    <t>K327</t>
  </si>
  <si>
    <t>P.S. 327 Dr. Rose B. English</t>
  </si>
  <si>
    <t>110 CHESTER STREET</t>
  </si>
  <si>
    <t>75K396</t>
  </si>
  <si>
    <t>P.S. K396</t>
  </si>
  <si>
    <t>22</t>
  </si>
  <si>
    <t>K152</t>
  </si>
  <si>
    <t>22K152</t>
  </si>
  <si>
    <t>School of Science &amp; Technology</t>
  </si>
  <si>
    <t>725 EAST  23 STREET</t>
  </si>
  <si>
    <t>22K315</t>
  </si>
  <si>
    <t>K315</t>
  </si>
  <si>
    <t>P.S. K315</t>
  </si>
  <si>
    <t>2310 GLENWOOD ROAD</t>
  </si>
  <si>
    <t>K222</t>
  </si>
  <si>
    <t>22K222</t>
  </si>
  <si>
    <t>P.S. 222 Katherine R. Snyder</t>
  </si>
  <si>
    <t>3301 QUENTIN ROAD</t>
  </si>
  <si>
    <t>K234</t>
  </si>
  <si>
    <t>22K234</t>
  </si>
  <si>
    <t>J.H.S. 234 Arthur W. Cunningham</t>
  </si>
  <si>
    <t>1875 EAST  17 STREET</t>
  </si>
  <si>
    <t>K254</t>
  </si>
  <si>
    <t>22K254</t>
  </si>
  <si>
    <t>P.S. 254 Dag Hammarskjold</t>
  </si>
  <si>
    <t>1801 AVENUE Y</t>
  </si>
  <si>
    <t>K395</t>
  </si>
  <si>
    <t>22K109</t>
  </si>
  <si>
    <t>K109</t>
  </si>
  <si>
    <t>P.S. 109</t>
  </si>
  <si>
    <t>1001 EAST  45 STREET</t>
  </si>
  <si>
    <t>75K004</t>
  </si>
  <si>
    <t>K004</t>
  </si>
  <si>
    <t>P.S. K004</t>
  </si>
  <si>
    <t>K535</t>
  </si>
  <si>
    <t>22K535</t>
  </si>
  <si>
    <t>Leon M. Goldstein High School for the Sciences</t>
  </si>
  <si>
    <t>1830 SHORE BOULEVARD</t>
  </si>
  <si>
    <t>75K053</t>
  </si>
  <si>
    <t>K053</t>
  </si>
  <si>
    <t>P.S. K053</t>
  </si>
  <si>
    <t>21</t>
  </si>
  <si>
    <t>K096</t>
  </si>
  <si>
    <t>21K096</t>
  </si>
  <si>
    <t>I.S. 096 Seth Low</t>
  </si>
  <si>
    <t>99 AVENUE P</t>
  </si>
  <si>
    <t>84K772</t>
  </si>
  <si>
    <t>K772</t>
  </si>
  <si>
    <t>Success Academy Charter School - Bensonhurst - New York 3</t>
  </si>
  <si>
    <t>K226</t>
  </si>
  <si>
    <t>21K226</t>
  </si>
  <si>
    <t>P.S. 226 Alfred De B. Mason</t>
  </si>
  <si>
    <t>6006 23 AVENUE</t>
  </si>
  <si>
    <t>K410</t>
  </si>
  <si>
    <t>21K410</t>
  </si>
  <si>
    <t>Abraham Lincoln High School</t>
  </si>
  <si>
    <t>2800 OCEAN PARKWAY</t>
  </si>
  <si>
    <t>K722</t>
  </si>
  <si>
    <t>75K721</t>
  </si>
  <si>
    <t>K721</t>
  </si>
  <si>
    <t>P.S. K721 - Brooklyn Occupational Training Center</t>
  </si>
  <si>
    <t>64 AVENUE X</t>
  </si>
  <si>
    <t xml:space="preserve">K540 </t>
  </si>
  <si>
    <t xml:space="preserve">John Dewey </t>
  </si>
  <si>
    <t>K525</t>
  </si>
  <si>
    <t xml:space="preserve">Edward R Murrow </t>
  </si>
  <si>
    <t>20</t>
  </si>
  <si>
    <t>K069</t>
  </si>
  <si>
    <t>20K069</t>
  </si>
  <si>
    <t>P.S. 69 Vincent D. Grippo School</t>
  </si>
  <si>
    <t>6302 9TH AVENUE</t>
  </si>
  <si>
    <t>K205</t>
  </si>
  <si>
    <t>20K205</t>
  </si>
  <si>
    <t>P.S. 205 Clarion</t>
  </si>
  <si>
    <t>6701 20 AVENUE</t>
  </si>
  <si>
    <t>K223</t>
  </si>
  <si>
    <t>20K223</t>
  </si>
  <si>
    <t>J.H.S. 223 The Montauk</t>
  </si>
  <si>
    <t>4200 16 AVENUE</t>
  </si>
  <si>
    <t>20K609</t>
  </si>
  <si>
    <t>K609</t>
  </si>
  <si>
    <t>Urban Assembly School for Criminal Justice</t>
  </si>
  <si>
    <t>K229</t>
  </si>
  <si>
    <t>20K229</t>
  </si>
  <si>
    <t>P.S. 229 Dyker</t>
  </si>
  <si>
    <t>1400 BENSON AVENUE</t>
  </si>
  <si>
    <t>K264</t>
  </si>
  <si>
    <t>20K264</t>
  </si>
  <si>
    <t>P.S. 264 Bay Ridge Elementary School For The Arts</t>
  </si>
  <si>
    <t>371 89th Street</t>
  </si>
  <si>
    <t>75K231</t>
  </si>
  <si>
    <t>K231</t>
  </si>
  <si>
    <t>P.S. K231</t>
  </si>
  <si>
    <t>K331</t>
  </si>
  <si>
    <t>20K030</t>
  </si>
  <si>
    <t>K030</t>
  </si>
  <si>
    <t>P.S./I.S. 30 Mary White Ovington</t>
  </si>
  <si>
    <t>7002 4TH AVENUE</t>
  </si>
  <si>
    <t>K445</t>
  </si>
  <si>
    <t>20K445</t>
  </si>
  <si>
    <t>New Utrecht High School</t>
  </si>
  <si>
    <t>1601 80 STREET</t>
  </si>
  <si>
    <t>75K370</t>
  </si>
  <si>
    <t>K370</t>
  </si>
  <si>
    <t>P.S. 370</t>
  </si>
  <si>
    <t>K485</t>
  </si>
  <si>
    <t>20K485</t>
  </si>
  <si>
    <t>High School of Telecommunication Arts and Technology</t>
  </si>
  <si>
    <t>350 67 STREET</t>
  </si>
  <si>
    <t>75K371</t>
  </si>
  <si>
    <t>K371</t>
  </si>
  <si>
    <t>P.S. 371 - Lillian L. Rashkis</t>
  </si>
  <si>
    <t>K807</t>
  </si>
  <si>
    <t>20K163</t>
  </si>
  <si>
    <t>K163</t>
  </si>
  <si>
    <t>P.S. 163 Bath Beach</t>
  </si>
  <si>
    <t>109 BAY 14TH STREET</t>
  </si>
  <si>
    <t>19</t>
  </si>
  <si>
    <t>K007</t>
  </si>
  <si>
    <t>19K007</t>
  </si>
  <si>
    <t>P.S. 007 Abraham Lincoln</t>
  </si>
  <si>
    <t>858 JAMAICA AVENUE</t>
  </si>
  <si>
    <t>K166</t>
  </si>
  <si>
    <t>19K654</t>
  </si>
  <si>
    <t>K654</t>
  </si>
  <si>
    <t>Van Siclen Community Middle School</t>
  </si>
  <si>
    <t>800 VAN SICLEN AVE</t>
  </si>
  <si>
    <t>84K359</t>
  </si>
  <si>
    <t>K359</t>
  </si>
  <si>
    <t>The Uft Charter School</t>
  </si>
  <si>
    <t>84K788</t>
  </si>
  <si>
    <t>K788</t>
  </si>
  <si>
    <t>Achievement First Linden Elementary School</t>
  </si>
  <si>
    <t>K224</t>
  </si>
  <si>
    <t>19K224</t>
  </si>
  <si>
    <t>P.S. 224 Hale A. Woodruff</t>
  </si>
  <si>
    <t>757 WORTMAN AVENUE</t>
  </si>
  <si>
    <t>75K036</t>
  </si>
  <si>
    <t>K036</t>
  </si>
  <si>
    <t>P.S. 36</t>
  </si>
  <si>
    <t>K422</t>
  </si>
  <si>
    <t>19K404</t>
  </si>
  <si>
    <t>K404</t>
  </si>
  <si>
    <t>Academy for Young Writers</t>
  </si>
  <si>
    <t>1065 ELTON STREET</t>
  </si>
  <si>
    <t>19K422</t>
  </si>
  <si>
    <t>Spring Creek Community School</t>
  </si>
  <si>
    <t>K660</t>
  </si>
  <si>
    <t>19K409</t>
  </si>
  <si>
    <t>K409</t>
  </si>
  <si>
    <t>East New York Family Academy</t>
  </si>
  <si>
    <t>145 PENNSYLVANIA AVENUE</t>
  </si>
  <si>
    <t>19K660</t>
  </si>
  <si>
    <t>W. H. Maxwell Career and Technical Education High School</t>
  </si>
  <si>
    <t>K798</t>
  </si>
  <si>
    <t>19K065</t>
  </si>
  <si>
    <t>K065</t>
  </si>
  <si>
    <t>P.S. 065</t>
  </si>
  <si>
    <t>696 JAMAICA AVENUE</t>
  </si>
  <si>
    <t>K814</t>
  </si>
  <si>
    <t>19K089</t>
  </si>
  <si>
    <t>K089</t>
  </si>
  <si>
    <t>P.S. 089 Cypress Hills</t>
  </si>
  <si>
    <t>265 WARWICK STREET</t>
  </si>
  <si>
    <t>18</t>
  </si>
  <si>
    <t>K066</t>
  </si>
  <si>
    <t>18K066</t>
  </si>
  <si>
    <t>P.S. 66</t>
  </si>
  <si>
    <t>845 EAST  96 STREET</t>
  </si>
  <si>
    <t>75K771</t>
  </si>
  <si>
    <t>K771</t>
  </si>
  <si>
    <t>P.S. K771</t>
  </si>
  <si>
    <t>K114</t>
  </si>
  <si>
    <t>18K114</t>
  </si>
  <si>
    <t>P.S. 114 Ryder Elementary</t>
  </si>
  <si>
    <t>1077 REMSEN AVENUE</t>
  </si>
  <si>
    <t>84K379</t>
  </si>
  <si>
    <t>K379</t>
  </si>
  <si>
    <t>Explore Excel Charter School</t>
  </si>
  <si>
    <t>K233</t>
  </si>
  <si>
    <t>18K233</t>
  </si>
  <si>
    <t>P.S. 233 Langston Hughes</t>
  </si>
  <si>
    <t>9301 AVENUE B</t>
  </si>
  <si>
    <t>84K736</t>
  </si>
  <si>
    <t>K736</t>
  </si>
  <si>
    <t>New American Academy Charter School</t>
  </si>
  <si>
    <t>K279</t>
  </si>
  <si>
    <t>18K279</t>
  </si>
  <si>
    <t>P.S. 279 Herman Schreiber</t>
  </si>
  <si>
    <t>1070 EAST 104 STREET</t>
  </si>
  <si>
    <t>84K724</t>
  </si>
  <si>
    <t>K724</t>
  </si>
  <si>
    <t>Leadership Prep Canarsie Charter School (Leadership Prep CS 4)</t>
  </si>
  <si>
    <t>K366</t>
  </si>
  <si>
    <t>18K366</t>
  </si>
  <si>
    <t xml:space="preserve">The Science And Medicine Middle School </t>
  </si>
  <si>
    <t>965 EAST 107TH STREET</t>
  </si>
  <si>
    <t>K415</t>
  </si>
  <si>
    <t>18K563</t>
  </si>
  <si>
    <t>K563</t>
  </si>
  <si>
    <t>It Takes a Village Academy</t>
  </si>
  <si>
    <t>5800 TILDEN AVENUE</t>
  </si>
  <si>
    <t>18K569</t>
  </si>
  <si>
    <t>K569</t>
  </si>
  <si>
    <t>Kurt Hahn Expeditionary Learning School</t>
  </si>
  <si>
    <t>18K629</t>
  </si>
  <si>
    <t>K629</t>
  </si>
  <si>
    <t>Cultural Academy for the Arts and Sciences</t>
  </si>
  <si>
    <t>K515</t>
  </si>
  <si>
    <t>18K566</t>
  </si>
  <si>
    <t>K566</t>
  </si>
  <si>
    <t>Brooklyn Community High School for Excellence and Equity</t>
  </si>
  <si>
    <t>6565 FLATLANDS AVENUE</t>
  </si>
  <si>
    <t>18K567</t>
  </si>
  <si>
    <t>K567</t>
  </si>
  <si>
    <t>Brooklyn Theatre Arts High School</t>
  </si>
  <si>
    <t>18K576</t>
  </si>
  <si>
    <t>K576</t>
  </si>
  <si>
    <t>Victory Collegiate High School</t>
  </si>
  <si>
    <t>18K578</t>
  </si>
  <si>
    <t>K578</t>
  </si>
  <si>
    <t>Brooklyn Bridge Academy</t>
  </si>
  <si>
    <t>18K637</t>
  </si>
  <si>
    <t>K637</t>
  </si>
  <si>
    <t>Academy for Conservation and the Environment</t>
  </si>
  <si>
    <t>17</t>
  </si>
  <si>
    <t>K002</t>
  </si>
  <si>
    <t>17K002</t>
  </si>
  <si>
    <t>Parkside Preparatory Academy</t>
  </si>
  <si>
    <t>655 PARKSIDE AVENUE</t>
  </si>
  <si>
    <t>75K141</t>
  </si>
  <si>
    <t>K141</t>
  </si>
  <si>
    <t>P.S. K141</t>
  </si>
  <si>
    <t>84K704</t>
  </si>
  <si>
    <t>K704</t>
  </si>
  <si>
    <t>Explore Charter School</t>
  </si>
  <si>
    <t>K006</t>
  </si>
  <si>
    <t>17K006</t>
  </si>
  <si>
    <t>Norma Adams Clemons Academy</t>
  </si>
  <si>
    <t>43 SNYDER AVENUE</t>
  </si>
  <si>
    <t>K022</t>
  </si>
  <si>
    <t>17K705</t>
  </si>
  <si>
    <t>K705</t>
  </si>
  <si>
    <t>Brooklyn Arts and Science Elementary School</t>
  </si>
  <si>
    <t>443 ST MARKS AVENUE</t>
  </si>
  <si>
    <t>84K333</t>
  </si>
  <si>
    <t>K333</t>
  </si>
  <si>
    <t>Explore Exceed Charter School</t>
  </si>
  <si>
    <t>K181</t>
  </si>
  <si>
    <t>17K181</t>
  </si>
  <si>
    <t>P.S. 181 Brooklyn</t>
  </si>
  <si>
    <t>1023 NEW YORK AVENUE</t>
  </si>
  <si>
    <t>K289</t>
  </si>
  <si>
    <t>17K289</t>
  </si>
  <si>
    <t>P.S. 289 George V. Brower</t>
  </si>
  <si>
    <t>900 ST MARKS AVENUE</t>
  </si>
  <si>
    <t>K440</t>
  </si>
  <si>
    <t>17K524</t>
  </si>
  <si>
    <t>K524</t>
  </si>
  <si>
    <t>International High School at Prospect Heights</t>
  </si>
  <si>
    <t>883 CLASSON AVENUE</t>
  </si>
  <si>
    <t>17K528</t>
  </si>
  <si>
    <t>K528</t>
  </si>
  <si>
    <t>The High School for Global Citizenship</t>
  </si>
  <si>
    <t>17K547</t>
  </si>
  <si>
    <t>K547</t>
  </si>
  <si>
    <t>Brooklyn Academy of Science and the Environment</t>
  </si>
  <si>
    <t>17K548</t>
  </si>
  <si>
    <t>K548</t>
  </si>
  <si>
    <t>Brooklyn School for Music &amp; Theatre</t>
  </si>
  <si>
    <t>K465</t>
  </si>
  <si>
    <t>17K382</t>
  </si>
  <si>
    <t>K382</t>
  </si>
  <si>
    <t>Academy for College Preparation and Career Exploration: A College Board School</t>
  </si>
  <si>
    <t>911 FLATBUSH AVENUE</t>
  </si>
  <si>
    <t>17K408</t>
  </si>
  <si>
    <t>K408</t>
  </si>
  <si>
    <t>Academy of Hospitality and Tourism</t>
  </si>
  <si>
    <t>17K537</t>
  </si>
  <si>
    <t>K537</t>
  </si>
  <si>
    <t>High School for Youth and Community Development at Erasmus</t>
  </si>
  <si>
    <t>17K539</t>
  </si>
  <si>
    <t>K539</t>
  </si>
  <si>
    <t>High School for Service &amp; Learning at Erasmus</t>
  </si>
  <si>
    <t>17K543</t>
  </si>
  <si>
    <t>K543</t>
  </si>
  <si>
    <t>Science, Technology and Research Early College High School at Erasmus</t>
  </si>
  <si>
    <t>K625</t>
  </si>
  <si>
    <t>17K122</t>
  </si>
  <si>
    <t>K122</t>
  </si>
  <si>
    <t>Pathways in Technology Early College High School (P-Tech)</t>
  </si>
  <si>
    <t>150 ALBANY AVENUE</t>
  </si>
  <si>
    <t>17K751</t>
  </si>
  <si>
    <t>K751</t>
  </si>
  <si>
    <t>Academy for Health Careers</t>
  </si>
  <si>
    <t>K907</t>
  </si>
  <si>
    <t>17K568</t>
  </si>
  <si>
    <t>K568</t>
  </si>
  <si>
    <t>Brownsville Academy High School</t>
  </si>
  <si>
    <t>1150 EAST NEW YORK AVENUE</t>
  </si>
  <si>
    <t>84K395</t>
  </si>
  <si>
    <t>New Visions A.I.M. Charter High School I</t>
  </si>
  <si>
    <t>16</t>
  </si>
  <si>
    <t>K026</t>
  </si>
  <si>
    <t>16K026</t>
  </si>
  <si>
    <t>P.S. 026 Jesse Owens</t>
  </si>
  <si>
    <t>1014 LAFAYETTE AVENUE</t>
  </si>
  <si>
    <t>16K681</t>
  </si>
  <si>
    <t>K681</t>
  </si>
  <si>
    <t>Madiba Prep Middle School</t>
  </si>
  <si>
    <t>75K140</t>
  </si>
  <si>
    <t>K140</t>
  </si>
  <si>
    <t>P.S. K140</t>
  </si>
  <si>
    <t>K455</t>
  </si>
  <si>
    <t>16K455</t>
  </si>
  <si>
    <t>Boys and Girls High School</t>
  </si>
  <si>
    <t>1700 FULTON STREET</t>
  </si>
  <si>
    <t>3 out of 10</t>
  </si>
  <si>
    <t>16K669</t>
  </si>
  <si>
    <t>K669</t>
  </si>
  <si>
    <t>Research and Service High School</t>
  </si>
  <si>
    <t>16K765</t>
  </si>
  <si>
    <t>K765</t>
  </si>
  <si>
    <t>Nelson Mandela High School</t>
  </si>
  <si>
    <t>K987</t>
  </si>
  <si>
    <t>16K498</t>
  </si>
  <si>
    <t>K498</t>
  </si>
  <si>
    <t>Brooklyn High School for Law and Technology</t>
  </si>
  <si>
    <t>1396 BROADWAY</t>
  </si>
  <si>
    <t>15</t>
  </si>
  <si>
    <t>K024</t>
  </si>
  <si>
    <t>15K024</t>
  </si>
  <si>
    <t>P.S. 024</t>
  </si>
  <si>
    <t>427 38 STREET</t>
  </si>
  <si>
    <t>K032</t>
  </si>
  <si>
    <t>15K032</t>
  </si>
  <si>
    <t>P.S. 032 Samuel Mills Sprole</t>
  </si>
  <si>
    <t>317 HOYT STREET</t>
  </si>
  <si>
    <t>K088</t>
  </si>
  <si>
    <t>15K088</t>
  </si>
  <si>
    <t>J.H.S. 088 Peter Rouget</t>
  </si>
  <si>
    <t>544 7TH AVENUE</t>
  </si>
  <si>
    <t>K261</t>
  </si>
  <si>
    <t>15K261</t>
  </si>
  <si>
    <t>P.S. 261 Philip Livingston</t>
  </si>
  <si>
    <t>314 PACIFIC STREET</t>
  </si>
  <si>
    <t>75K369</t>
  </si>
  <si>
    <t>K369</t>
  </si>
  <si>
    <t>P.S. K369 - Coy L. Cox School</t>
  </si>
  <si>
    <t>K321</t>
  </si>
  <si>
    <t>15K321</t>
  </si>
  <si>
    <t xml:space="preserve"> P.S. 321 William Penn</t>
  </si>
  <si>
    <t>180 7 AVENUE</t>
  </si>
  <si>
    <t>K338</t>
  </si>
  <si>
    <t>22K889</t>
  </si>
  <si>
    <t>K889</t>
  </si>
  <si>
    <t>P.S. 889</t>
  </si>
  <si>
    <t>21 HINCKLEY PLACE</t>
  </si>
  <si>
    <t>22K890</t>
  </si>
  <si>
    <t>K890</t>
  </si>
  <si>
    <t>M.S. 890</t>
  </si>
  <si>
    <t>K437</t>
  </si>
  <si>
    <t>15K130</t>
  </si>
  <si>
    <t>K130</t>
  </si>
  <si>
    <t>P.S. 130 The Parkside</t>
  </si>
  <si>
    <t>713 CATON AVENUE</t>
  </si>
  <si>
    <t>15K839</t>
  </si>
  <si>
    <t>K839</t>
  </si>
  <si>
    <t>M.S. 839</t>
  </si>
  <si>
    <t>K460</t>
  </si>
  <si>
    <t>15K462</t>
  </si>
  <si>
    <t>K462</t>
  </si>
  <si>
    <t>John Jay School for Law</t>
  </si>
  <si>
    <t>237 7 AVENUE</t>
  </si>
  <si>
    <t>15K463</t>
  </si>
  <si>
    <t>K463</t>
  </si>
  <si>
    <t>Cyberarts Studio Academy</t>
  </si>
  <si>
    <t>15K464</t>
  </si>
  <si>
    <t>K464</t>
  </si>
  <si>
    <t>Park Slope Collegiate</t>
  </si>
  <si>
    <t>15K684</t>
  </si>
  <si>
    <t>K684</t>
  </si>
  <si>
    <t>Millennium Brooklyn HS</t>
  </si>
  <si>
    <t>K564</t>
  </si>
  <si>
    <t>15K667</t>
  </si>
  <si>
    <t>K667</t>
  </si>
  <si>
    <t>Sunset Park High School</t>
  </si>
  <si>
    <t>153 35TH STREET</t>
  </si>
  <si>
    <t>K655</t>
  </si>
  <si>
    <t>15K447</t>
  </si>
  <si>
    <t>K447</t>
  </si>
  <si>
    <t>The Math &amp; Science Exploratory School</t>
  </si>
  <si>
    <t>345 DEAN STREET</t>
  </si>
  <si>
    <t>15K656</t>
  </si>
  <si>
    <t>K656</t>
  </si>
  <si>
    <t>Brooklyn High School of the Arts</t>
  </si>
  <si>
    <t>K825</t>
  </si>
  <si>
    <t>15K698</t>
  </si>
  <si>
    <t>K698</t>
  </si>
  <si>
    <t>South Brooklyn Community High School</t>
  </si>
  <si>
    <t>173 CONOVER STREET</t>
  </si>
  <si>
    <t>14</t>
  </si>
  <si>
    <t>K023</t>
  </si>
  <si>
    <t>14K023</t>
  </si>
  <si>
    <t>P.S. 023 Carter G. Woodson</t>
  </si>
  <si>
    <t>545 WILLOUGHBY AVENUE</t>
  </si>
  <si>
    <t>84K701</t>
  </si>
  <si>
    <t>K701</t>
  </si>
  <si>
    <t>Brooklyn Charter School</t>
  </si>
  <si>
    <t>K071</t>
  </si>
  <si>
    <t>14K071</t>
  </si>
  <si>
    <t>Juan Morel Campos Secondary School</t>
  </si>
  <si>
    <t>215 HEYWARD STREET</t>
  </si>
  <si>
    <t>84K037</t>
  </si>
  <si>
    <t>K037</t>
  </si>
  <si>
    <t>Beginning with Children Charter School II</t>
  </si>
  <si>
    <t>K110</t>
  </si>
  <si>
    <t>14K110</t>
  </si>
  <si>
    <t>P.S. 110 The Monitor</t>
  </si>
  <si>
    <t>124 MONITOR STREET</t>
  </si>
  <si>
    <t>K126</t>
  </si>
  <si>
    <t>14K126</t>
  </si>
  <si>
    <t>John Ericsson Middle School 126</t>
  </si>
  <si>
    <t>424 LEONARD STREET</t>
  </si>
  <si>
    <t>84K693</t>
  </si>
  <si>
    <t>K693</t>
  </si>
  <si>
    <t>Northside Charter High School</t>
  </si>
  <si>
    <t>K132</t>
  </si>
  <si>
    <t>14K132</t>
  </si>
  <si>
    <t>P.S. 132 The Conselyea School</t>
  </si>
  <si>
    <t>320 MANHATTAN AVENUE</t>
  </si>
  <si>
    <t>K257</t>
  </si>
  <si>
    <t>14K257</t>
  </si>
  <si>
    <t>P.S. 257 John F. Hylan</t>
  </si>
  <si>
    <t>60 COOK STREET</t>
  </si>
  <si>
    <t>K450</t>
  </si>
  <si>
    <t>14K474</t>
  </si>
  <si>
    <t>K474</t>
  </si>
  <si>
    <t>PROGRESS High School for Professional Careers</t>
  </si>
  <si>
    <t>850 GRAND STREET</t>
  </si>
  <si>
    <t>14K477</t>
  </si>
  <si>
    <t>K477</t>
  </si>
  <si>
    <t>East Williamsburg Scholars Academy</t>
  </si>
  <si>
    <t>14K478</t>
  </si>
  <si>
    <t>K478</t>
  </si>
  <si>
    <t>The High School for Enterprise, Business and Technology</t>
  </si>
  <si>
    <t>K650</t>
  </si>
  <si>
    <t>14K488</t>
  </si>
  <si>
    <t>K488</t>
  </si>
  <si>
    <t>Brooklyn Preparatory High School</t>
  </si>
  <si>
    <t>257 NORTH  6 STREET</t>
  </si>
  <si>
    <t>14K558</t>
  </si>
  <si>
    <t>K558</t>
  </si>
  <si>
    <t>Williamsburg High School for Architecture and Design</t>
  </si>
  <si>
    <t>14K561</t>
  </si>
  <si>
    <t>K561</t>
  </si>
  <si>
    <t>Williamsburg Preparatory School</t>
  </si>
  <si>
    <t>13</t>
  </si>
  <si>
    <t>K009</t>
  </si>
  <si>
    <t>13K009</t>
  </si>
  <si>
    <t>P.S. 009 Teunis G. Bergen</t>
  </si>
  <si>
    <t>80 UNDERHILL AVENUE</t>
  </si>
  <si>
    <t>K011</t>
  </si>
  <si>
    <t>13K011</t>
  </si>
  <si>
    <t>P.S. 011 Purvis J. Behan</t>
  </si>
  <si>
    <t>419 WAVERLY AVENUE</t>
  </si>
  <si>
    <t>K056</t>
  </si>
  <si>
    <t>13K056</t>
  </si>
  <si>
    <t>P.S. 056 Lewis H. Latimer</t>
  </si>
  <si>
    <t>170 GATES AVENUE</t>
  </si>
  <si>
    <t>5 out of 10</t>
  </si>
  <si>
    <t>13K351</t>
  </si>
  <si>
    <t>K351</t>
  </si>
  <si>
    <t>The Urban Assembly Unison School</t>
  </si>
  <si>
    <t>K258</t>
  </si>
  <si>
    <t>141 MACON STREET</t>
  </si>
  <si>
    <t>84K517</t>
  </si>
  <si>
    <t>K517</t>
  </si>
  <si>
    <t>Leadership Prep Bedford Stuyvesant Uncommon Prep Charter School</t>
  </si>
  <si>
    <t>K313</t>
  </si>
  <si>
    <t>13K483</t>
  </si>
  <si>
    <t>K483</t>
  </si>
  <si>
    <t>The Urban Assembly School for Law and Justice</t>
  </si>
  <si>
    <t>283 ADAMS STREET</t>
  </si>
  <si>
    <t>13K527</t>
  </si>
  <si>
    <t>K527</t>
  </si>
  <si>
    <t>Urban Assembly Institute of Math and Science for Young Women</t>
  </si>
  <si>
    <t>K317</t>
  </si>
  <si>
    <t>13K133</t>
  </si>
  <si>
    <t>K133</t>
  </si>
  <si>
    <t>P.S. 133 William A. Butler</t>
  </si>
  <si>
    <t>610 BALTIC STREET</t>
  </si>
  <si>
    <t>K430</t>
  </si>
  <si>
    <t>13K430</t>
  </si>
  <si>
    <t>Brooklyn Technical High School</t>
  </si>
  <si>
    <t>29 FT GREENE PLACE</t>
  </si>
  <si>
    <t>K458</t>
  </si>
  <si>
    <t>13K553</t>
  </si>
  <si>
    <t>K553</t>
  </si>
  <si>
    <t>Brooklyn Academy High School</t>
  </si>
  <si>
    <t>832 MARCY AVENUE</t>
  </si>
  <si>
    <t>75K373</t>
  </si>
  <si>
    <t>K373</t>
  </si>
  <si>
    <t>P.S. 373 - Brooklyn Transition Center</t>
  </si>
  <si>
    <t>84K780</t>
  </si>
  <si>
    <t>K780</t>
  </si>
  <si>
    <t>Brooklyn East Collegiate Charter School</t>
  </si>
  <si>
    <t>K580</t>
  </si>
  <si>
    <t>13K008</t>
  </si>
  <si>
    <t>K008</t>
  </si>
  <si>
    <t>P.S. 008 Robert Fulton</t>
  </si>
  <si>
    <t>105 TECH PLACE</t>
  </si>
  <si>
    <t>13K605</t>
  </si>
  <si>
    <t>K605</t>
  </si>
  <si>
    <t>George Westinghouse Career and Technical Education High School</t>
  </si>
  <si>
    <t>13K674</t>
  </si>
  <si>
    <t>K674</t>
  </si>
  <si>
    <t>City Polytechnic High School of Engineering, Architecture, and Technology</t>
  </si>
  <si>
    <t>13K915</t>
  </si>
  <si>
    <t>K915</t>
  </si>
  <si>
    <t>I.S. 915</t>
  </si>
  <si>
    <t>BROOKLYN</t>
  </si>
  <si>
    <t>K611</t>
  </si>
  <si>
    <t>13K313</t>
  </si>
  <si>
    <t xml:space="preserve"> Dock Street School for STEAM Studies</t>
  </si>
  <si>
    <t xml:space="preserve">19 DOCK STREET </t>
  </si>
  <si>
    <t>K805</t>
  </si>
  <si>
    <t>13K350</t>
  </si>
  <si>
    <t>K350</t>
  </si>
  <si>
    <t>Urban Assembly School for Music and Art</t>
  </si>
  <si>
    <t>49 FLATBUSH AVENUE EXTENSION</t>
  </si>
  <si>
    <t>13K419</t>
  </si>
  <si>
    <t>K419</t>
  </si>
  <si>
    <t>Science Skills Center High School for Science, Technology and the Creative Arts</t>
  </si>
  <si>
    <t>13K439</t>
  </si>
  <si>
    <t>K439</t>
  </si>
  <si>
    <t>Brooklyn International High School</t>
  </si>
  <si>
    <t>12</t>
  </si>
  <si>
    <t>Bronx</t>
  </si>
  <si>
    <t>X102</t>
  </si>
  <si>
    <t>12X531</t>
  </si>
  <si>
    <t>X531</t>
  </si>
  <si>
    <t>Archer Elementary School</t>
  </si>
  <si>
    <t>1827 ARCHER STREET</t>
  </si>
  <si>
    <t>12X536</t>
  </si>
  <si>
    <t>X536</t>
  </si>
  <si>
    <t>P.S. 536</t>
  </si>
  <si>
    <t>12X691</t>
  </si>
  <si>
    <t>X691</t>
  </si>
  <si>
    <t>Bronx Little School</t>
  </si>
  <si>
    <t>X116</t>
  </si>
  <si>
    <t>12X217</t>
  </si>
  <si>
    <t>X217</t>
  </si>
  <si>
    <t>School of Performing Arts</t>
  </si>
  <si>
    <t>977 FOX STREET</t>
  </si>
  <si>
    <t>12X341</t>
  </si>
  <si>
    <t>X341</t>
  </si>
  <si>
    <t>Accion Academy</t>
  </si>
  <si>
    <t>84X346</t>
  </si>
  <si>
    <t>X346</t>
  </si>
  <si>
    <t>South Bronx Classical Charter School</t>
  </si>
  <si>
    <t>X158</t>
  </si>
  <si>
    <t>12X267</t>
  </si>
  <si>
    <t>X267</t>
  </si>
  <si>
    <t>Bronx Latin</t>
  </si>
  <si>
    <t>800 HOME STREET</t>
  </si>
  <si>
    <t>12X479</t>
  </si>
  <si>
    <t>X479</t>
  </si>
  <si>
    <t xml:space="preserve">Bronx Career and College Preparatory High School </t>
  </si>
  <si>
    <t>84X482</t>
  </si>
  <si>
    <t>X482</t>
  </si>
  <si>
    <t>Dr. Richard Izquierdo Health and Science Charter School</t>
  </si>
  <si>
    <t>X167</t>
  </si>
  <si>
    <t>12X214</t>
  </si>
  <si>
    <t>X214</t>
  </si>
  <si>
    <t>P.S. 214</t>
  </si>
  <si>
    <t>1970 WEST FARMS ROAD</t>
  </si>
  <si>
    <t>12X383</t>
  </si>
  <si>
    <t>X383</t>
  </si>
  <si>
    <t>Emolior Academy</t>
  </si>
  <si>
    <t>X193</t>
  </si>
  <si>
    <t>12X211</t>
  </si>
  <si>
    <t>X211</t>
  </si>
  <si>
    <t>P.S. 211</t>
  </si>
  <si>
    <t>1919 PROSPECT AVENUE</t>
  </si>
  <si>
    <t>12X318</t>
  </si>
  <si>
    <t>X318</t>
  </si>
  <si>
    <t>I.S. X318 Math, Science &amp; Technology Through Arts</t>
  </si>
  <si>
    <t>84X124</t>
  </si>
  <si>
    <t>X124</t>
  </si>
  <si>
    <t>Children's Aid College Prep Charter School</t>
  </si>
  <si>
    <t>X198</t>
  </si>
  <si>
    <t>12X212</t>
  </si>
  <si>
    <t>X212</t>
  </si>
  <si>
    <t>P.S. 212</t>
  </si>
  <si>
    <t>1180 TINTON AVENUE</t>
  </si>
  <si>
    <t>12X463</t>
  </si>
  <si>
    <t>X463</t>
  </si>
  <si>
    <t>Urban Scholars Community School</t>
  </si>
  <si>
    <t>84X587</t>
  </si>
  <si>
    <t>X587</t>
  </si>
  <si>
    <t>NYC Autism Charter School Bronx</t>
  </si>
  <si>
    <t>Ungraded</t>
  </si>
  <si>
    <t>X234</t>
  </si>
  <si>
    <t>12X300</t>
  </si>
  <si>
    <t>X300</t>
  </si>
  <si>
    <t>The School of Science and Applied Learning</t>
  </si>
  <si>
    <t>2050 PROSPECT AVENUE</t>
  </si>
  <si>
    <t>75X010</t>
  </si>
  <si>
    <t>X010</t>
  </si>
  <si>
    <t>P.S. X010</t>
  </si>
  <si>
    <t>X423</t>
  </si>
  <si>
    <t>12X242</t>
  </si>
  <si>
    <t>X242</t>
  </si>
  <si>
    <t>Mott Hall V</t>
  </si>
  <si>
    <t>1551 EAST 172ND STREET</t>
  </si>
  <si>
    <t>12X478</t>
  </si>
  <si>
    <t>X478</t>
  </si>
  <si>
    <t xml:space="preserve">The Cinema School </t>
  </si>
  <si>
    <t>75X721</t>
  </si>
  <si>
    <t>X721</t>
  </si>
  <si>
    <t>P.S. X721 - Stephen McSweeney School</t>
  </si>
  <si>
    <t>X879</t>
  </si>
  <si>
    <t>12X684</t>
  </si>
  <si>
    <t>X684</t>
  </si>
  <si>
    <t>Wings Academy</t>
  </si>
  <si>
    <t>1122 EAST 180 STREET</t>
  </si>
  <si>
    <t>11</t>
  </si>
  <si>
    <t>X068</t>
  </si>
  <si>
    <t>11X068</t>
  </si>
  <si>
    <t>P.S. 068 Bronx</t>
  </si>
  <si>
    <t>4011 MONTICELLO AVENUE</t>
  </si>
  <si>
    <t>X096</t>
  </si>
  <si>
    <t>11X096</t>
  </si>
  <si>
    <t>P.S. 096 Richard Rodgers</t>
  </si>
  <si>
    <t>2385 OLINVILLE AVENUE</t>
  </si>
  <si>
    <t>X106</t>
  </si>
  <si>
    <t>11X106</t>
  </si>
  <si>
    <t>P.S. 106 Parkchester</t>
  </si>
  <si>
    <t>1514 OLMSTEAD AVENUE</t>
  </si>
  <si>
    <t>X113</t>
  </si>
  <si>
    <t>11X287</t>
  </si>
  <si>
    <t>X287</t>
  </si>
  <si>
    <t>North Bronx School of Empowerment</t>
  </si>
  <si>
    <t>3710 BARNES AVENUE</t>
  </si>
  <si>
    <t>11X370</t>
  </si>
  <si>
    <t>X370</t>
  </si>
  <si>
    <t>Leaders of Tomorrow</t>
  </si>
  <si>
    <t>X127</t>
  </si>
  <si>
    <t>11X127</t>
  </si>
  <si>
    <t>J.H.S. 127 The Castle Hill</t>
  </si>
  <si>
    <t>1560 PURDY STREET</t>
  </si>
  <si>
    <t>11X567</t>
  </si>
  <si>
    <t>X567</t>
  </si>
  <si>
    <t>Linden Tree Elementary School</t>
  </si>
  <si>
    <t>X153</t>
  </si>
  <si>
    <t>11X153</t>
  </si>
  <si>
    <t>P.S. 153 Helen Keller</t>
  </si>
  <si>
    <t>650 BAYCHESTER AVENUE</t>
  </si>
  <si>
    <t>75X596</t>
  </si>
  <si>
    <t>X596</t>
  </si>
  <si>
    <t>P.S. X596</t>
  </si>
  <si>
    <t>X181</t>
  </si>
  <si>
    <t>11X181</t>
  </si>
  <si>
    <t>I.S. 181 Pablo Casals</t>
  </si>
  <si>
    <t>800 BAYCHESTER AVENUE</t>
  </si>
  <si>
    <t>75X176</t>
  </si>
  <si>
    <t>X176</t>
  </si>
  <si>
    <t>P.S. X176</t>
  </si>
  <si>
    <t>X189</t>
  </si>
  <si>
    <t>11X189</t>
  </si>
  <si>
    <t>Cornerstone Academy for Social Action</t>
  </si>
  <si>
    <t>3441 STEENWICK AVENUE</t>
  </si>
  <si>
    <t>11X462</t>
  </si>
  <si>
    <t>X462</t>
  </si>
  <si>
    <t>Cornerstone Academy for Social Action Middle School (CASA)</t>
  </si>
  <si>
    <t>75X723</t>
  </si>
  <si>
    <t>X723</t>
  </si>
  <si>
    <t>P.S. 723</t>
  </si>
  <si>
    <t>X362</t>
  </si>
  <si>
    <t>11X270</t>
  </si>
  <si>
    <t>X270</t>
  </si>
  <si>
    <t>Academy for Scholarship and Entrepreneurship: A College Board School</t>
  </si>
  <si>
    <t>921 EAST 228TH STREET</t>
  </si>
  <si>
    <t>11X513</t>
  </si>
  <si>
    <t>X513</t>
  </si>
  <si>
    <t>New World High School</t>
  </si>
  <si>
    <t>11X514</t>
  </si>
  <si>
    <t>X514</t>
  </si>
  <si>
    <t>The Bronxwood Preparatory Academy</t>
  </si>
  <si>
    <t>75X754</t>
  </si>
  <si>
    <t>X754</t>
  </si>
  <si>
    <t>J. M. Rapport School Career Development</t>
  </si>
  <si>
    <t>X405</t>
  </si>
  <si>
    <t>08X293</t>
  </si>
  <si>
    <t>X293</t>
  </si>
  <si>
    <t>Renaissance High School for Musical Theater and the Arts</t>
  </si>
  <si>
    <t>3000 EAST TREMONT AVENUE</t>
  </si>
  <si>
    <t>08X320</t>
  </si>
  <si>
    <t>X320</t>
  </si>
  <si>
    <t>Pelham Lab High School</t>
  </si>
  <si>
    <t>08X348</t>
  </si>
  <si>
    <t>X348</t>
  </si>
  <si>
    <t>Schuylerville Preparatory High School</t>
  </si>
  <si>
    <t>08X349</t>
  </si>
  <si>
    <t>X349</t>
  </si>
  <si>
    <t>Bronx River High School</t>
  </si>
  <si>
    <t>08X405</t>
  </si>
  <si>
    <t>Herbert H. Lehman High School</t>
  </si>
  <si>
    <t>08X558</t>
  </si>
  <si>
    <t>X558</t>
  </si>
  <si>
    <t>Westchester Square Academy</t>
  </si>
  <si>
    <t>X425</t>
  </si>
  <si>
    <t>11X253</t>
  </si>
  <si>
    <t>X253</t>
  </si>
  <si>
    <t>Bronx High School for Writing and Communication Arts</t>
  </si>
  <si>
    <t>800 EAST GUN HILL ROAD</t>
  </si>
  <si>
    <t>11X265</t>
  </si>
  <si>
    <t>X265</t>
  </si>
  <si>
    <t>Bronx Lab School</t>
  </si>
  <si>
    <t>11X275</t>
  </si>
  <si>
    <t>X275</t>
  </si>
  <si>
    <t>High School of Computers and Technology</t>
  </si>
  <si>
    <t>11X290</t>
  </si>
  <si>
    <t>X290</t>
  </si>
  <si>
    <t>Bronx Academy of Health Careers</t>
  </si>
  <si>
    <t>11X544</t>
  </si>
  <si>
    <t>X544</t>
  </si>
  <si>
    <t>High School for Contemporary Arts</t>
  </si>
  <si>
    <t>11X545</t>
  </si>
  <si>
    <t>X545</t>
  </si>
  <si>
    <t>Bronx Aerospace High School</t>
  </si>
  <si>
    <t>X498</t>
  </si>
  <si>
    <t>11X498</t>
  </si>
  <si>
    <t>P.S./M.S. 11X498 - Van Nest Academy</t>
  </si>
  <si>
    <t>1640 BRONXDALE AVE</t>
  </si>
  <si>
    <t>84X378</t>
  </si>
  <si>
    <t>X378</t>
  </si>
  <si>
    <t>Icahn Charter School 2</t>
  </si>
  <si>
    <t>10</t>
  </si>
  <si>
    <t>X015</t>
  </si>
  <si>
    <t>10X015</t>
  </si>
  <si>
    <t>P.S. X015 Institute for Environmental Learning</t>
  </si>
  <si>
    <t>2195 ANDREWS AVENUE</t>
  </si>
  <si>
    <t>10X291</t>
  </si>
  <si>
    <t>X291</t>
  </si>
  <si>
    <t>P.S. 291</t>
  </si>
  <si>
    <t>X056</t>
  </si>
  <si>
    <t>10X056</t>
  </si>
  <si>
    <t>P.S. 056 Norwood Heights</t>
  </si>
  <si>
    <t>341 EAST 207 STREET</t>
  </si>
  <si>
    <t xml:space="preserve">10 out of 10 </t>
  </si>
  <si>
    <t>X079</t>
  </si>
  <si>
    <t>10X382</t>
  </si>
  <si>
    <t>X382</t>
  </si>
  <si>
    <t>Elementary School for Math, Science, and Technology</t>
  </si>
  <si>
    <t>125 EAST 181 STREET</t>
  </si>
  <si>
    <t>10X386</t>
  </si>
  <si>
    <t>X386</t>
  </si>
  <si>
    <t>School for Environmental Citizenship</t>
  </si>
  <si>
    <t>10X447</t>
  </si>
  <si>
    <t>X447</t>
  </si>
  <si>
    <t>Creston Academy</t>
  </si>
  <si>
    <t>X095</t>
  </si>
  <si>
    <t>10X095</t>
  </si>
  <si>
    <t>P.S. 095 Sheila Mencher</t>
  </si>
  <si>
    <t>3961 HILLMAN AVENUE</t>
  </si>
  <si>
    <t>10X344</t>
  </si>
  <si>
    <t>X344</t>
  </si>
  <si>
    <t>Ampark Neighborhood</t>
  </si>
  <si>
    <t>X177</t>
  </si>
  <si>
    <t>10X077</t>
  </si>
  <si>
    <t>X077</t>
  </si>
  <si>
    <t>Bedford Park Elementary School</t>
  </si>
  <si>
    <t>3177 WEBSTER AVENUE</t>
  </si>
  <si>
    <t>75X469</t>
  </si>
  <si>
    <t>X469</t>
  </si>
  <si>
    <t>P469X - The Bronx School for Continuous Learners</t>
  </si>
  <si>
    <t>X254</t>
  </si>
  <si>
    <t>10X254</t>
  </si>
  <si>
    <t>I.S. 254</t>
  </si>
  <si>
    <t>2452 WASHINGTON AVENUE</t>
  </si>
  <si>
    <t>X306</t>
  </si>
  <si>
    <t>10X306</t>
  </si>
  <si>
    <t>P.S. 306</t>
  </si>
  <si>
    <t>40 WEST TREMONT AVENUE</t>
  </si>
  <si>
    <t>10X331</t>
  </si>
  <si>
    <t>X331</t>
  </si>
  <si>
    <t>The Bronx School of Young Leaders</t>
  </si>
  <si>
    <t>75X186</t>
  </si>
  <si>
    <t>X186</t>
  </si>
  <si>
    <t>P186X Walter J. Damrosch School</t>
  </si>
  <si>
    <t>X368</t>
  </si>
  <si>
    <t>10X368</t>
  </si>
  <si>
    <t>In-Tech Academy (M.S. / High School 368)</t>
  </si>
  <si>
    <t>2975 TIBBETT AVENUE</t>
  </si>
  <si>
    <t>X435</t>
  </si>
  <si>
    <t>10X243</t>
  </si>
  <si>
    <t>X243</t>
  </si>
  <si>
    <t>West Bronx Academy for the Future</t>
  </si>
  <si>
    <t>500 EAST FORDHAM ROAD</t>
  </si>
  <si>
    <t>10X374</t>
  </si>
  <si>
    <t>X374</t>
  </si>
  <si>
    <t>Knowledge and Power Preparatory Academy International High School (Kappa)</t>
  </si>
  <si>
    <t>10X434</t>
  </si>
  <si>
    <t>X434</t>
  </si>
  <si>
    <t>Belmont Preparatory High School</t>
  </si>
  <si>
    <t>10X437</t>
  </si>
  <si>
    <t>X437</t>
  </si>
  <si>
    <t>Fordham High School for the Arts</t>
  </si>
  <si>
    <t>10X438</t>
  </si>
  <si>
    <t>X438</t>
  </si>
  <si>
    <t>Fordham Leadership Academy</t>
  </si>
  <si>
    <t>10X439</t>
  </si>
  <si>
    <t>X439</t>
  </si>
  <si>
    <t>Bronx High School for Law and Community Service</t>
  </si>
  <si>
    <t>X440</t>
  </si>
  <si>
    <t>10X351</t>
  </si>
  <si>
    <t>X351</t>
  </si>
  <si>
    <t>Bronx Collaborative High School</t>
  </si>
  <si>
    <t>100 WEST MOSHOLU PARKWAY SOUTH</t>
  </si>
  <si>
    <t>10X353</t>
  </si>
  <si>
    <t>X353</t>
  </si>
  <si>
    <t>World View High School</t>
  </si>
  <si>
    <t>10X440</t>
  </si>
  <si>
    <t>DeWitt Clinton High School</t>
  </si>
  <si>
    <t>75X168</t>
  </si>
  <si>
    <t>X168</t>
  </si>
  <si>
    <t>P.S. 168</t>
  </si>
  <si>
    <t>X475</t>
  </si>
  <si>
    <t>10X213</t>
  </si>
  <si>
    <t>X213</t>
  </si>
  <si>
    <t>Bronx Engineering and Technology Academy</t>
  </si>
  <si>
    <t>99 TERRACE VIEW AVENUE</t>
  </si>
  <si>
    <t>10X284</t>
  </si>
  <si>
    <t>X284</t>
  </si>
  <si>
    <t>Bronx School of Law and Finance</t>
  </si>
  <si>
    <t>10X397</t>
  </si>
  <si>
    <t>X397</t>
  </si>
  <si>
    <t>English Language Learners and International Support Preparatory Academy (ELLIS)</t>
  </si>
  <si>
    <t>10X477</t>
  </si>
  <si>
    <t>X477</t>
  </si>
  <si>
    <t>Marble Hill High School for International Studies</t>
  </si>
  <si>
    <t>10X546</t>
  </si>
  <si>
    <t>X546</t>
  </si>
  <si>
    <t>Bronx Theatre High School</t>
  </si>
  <si>
    <t>84X539</t>
  </si>
  <si>
    <t>X539</t>
  </si>
  <si>
    <t>New Visions Charter High School for Advanced Math and Science</t>
  </si>
  <si>
    <t>84X553</t>
  </si>
  <si>
    <t>X553</t>
  </si>
  <si>
    <t>New Visions Charter High School for the Humanities</t>
  </si>
  <si>
    <t>X826</t>
  </si>
  <si>
    <t>10X226</t>
  </si>
  <si>
    <t>X226</t>
  </si>
  <si>
    <t>P.S. 226</t>
  </si>
  <si>
    <t>1950 SEDGWICK AVENUE</t>
  </si>
  <si>
    <t>09</t>
  </si>
  <si>
    <t>X082</t>
  </si>
  <si>
    <t>09X232</t>
  </si>
  <si>
    <t>X232</t>
  </si>
  <si>
    <t>I.S. 232</t>
  </si>
  <si>
    <t>1700 MACOMBS ROAD</t>
  </si>
  <si>
    <t>09X303</t>
  </si>
  <si>
    <t>X303</t>
  </si>
  <si>
    <t>I.S. X303 Leadership &amp; Community Service</t>
  </si>
  <si>
    <t>09X365</t>
  </si>
  <si>
    <t>X365</t>
  </si>
  <si>
    <t>Academy for Language and Technology</t>
  </si>
  <si>
    <t>X090</t>
  </si>
  <si>
    <t>09X443</t>
  </si>
  <si>
    <t>X443</t>
  </si>
  <si>
    <t>The Family School</t>
  </si>
  <si>
    <t>1116 SHERIDAN AVENUE</t>
  </si>
  <si>
    <t>09X457</t>
  </si>
  <si>
    <t>X457</t>
  </si>
  <si>
    <t>Sheridan Academy for Young Leaders</t>
  </si>
  <si>
    <t>X132</t>
  </si>
  <si>
    <t>09X132</t>
  </si>
  <si>
    <t>P.S. 132 Garret A. Morgan</t>
  </si>
  <si>
    <t>1245 WASHINGTON AVENUE</t>
  </si>
  <si>
    <t>X147</t>
  </si>
  <si>
    <t>09X313</t>
  </si>
  <si>
    <t>X313</t>
  </si>
  <si>
    <t>I.S. 313 School of Leadership Development</t>
  </si>
  <si>
    <t>1600 WEBSTER AVENUE</t>
  </si>
  <si>
    <t>09X339</t>
  </si>
  <si>
    <t>X339</t>
  </si>
  <si>
    <t>I.S. 339</t>
  </si>
  <si>
    <t>X173</t>
  </si>
  <si>
    <t>09X236</t>
  </si>
  <si>
    <t>X236</t>
  </si>
  <si>
    <t>P.S. 236 Langston Hughes</t>
  </si>
  <si>
    <t>1871 WALTON AVENUE</t>
  </si>
  <si>
    <t>X235</t>
  </si>
  <si>
    <t>09X218</t>
  </si>
  <si>
    <t>X218</t>
  </si>
  <si>
    <t>P.S./I.S. 218 Rafael Hernandez Dual Language Magnet School</t>
  </si>
  <si>
    <t>1220 GERARD AVENUE</t>
  </si>
  <si>
    <t>X240</t>
  </si>
  <si>
    <t>09X327</t>
  </si>
  <si>
    <t>X327</t>
  </si>
  <si>
    <t>Comprehensive Model School Project M.S. 327</t>
  </si>
  <si>
    <t>1501 JEROME AVENUE</t>
  </si>
  <si>
    <t>09X555</t>
  </si>
  <si>
    <t>X555</t>
  </si>
  <si>
    <t>Mount Eden Children's Academy</t>
  </si>
  <si>
    <t>X338</t>
  </si>
  <si>
    <t>09X204</t>
  </si>
  <si>
    <t>X204</t>
  </si>
  <si>
    <t>P.S. 204 Morris Heights</t>
  </si>
  <si>
    <t>1780 DR. MARTIN LUTHER KING JR. BLVD</t>
  </si>
  <si>
    <t>X410</t>
  </si>
  <si>
    <t>09X227</t>
  </si>
  <si>
    <t>X227</t>
  </si>
  <si>
    <t>Bronx Collegiate Academy</t>
  </si>
  <si>
    <t>240 EAST 172 STREET</t>
  </si>
  <si>
    <t>09X329</t>
  </si>
  <si>
    <t>X329</t>
  </si>
  <si>
    <t>DreamYard Preparatory School</t>
  </si>
  <si>
    <t>09X350</t>
  </si>
  <si>
    <t>X350</t>
  </si>
  <si>
    <t>New Directions Secondary School</t>
  </si>
  <si>
    <t>09X412</t>
  </si>
  <si>
    <t>X412</t>
  </si>
  <si>
    <t>Bronx High School of Business</t>
  </si>
  <si>
    <t>09X413</t>
  </si>
  <si>
    <t>X413</t>
  </si>
  <si>
    <t>Bronx High School for Medical Science</t>
  </si>
  <si>
    <t>09X564</t>
  </si>
  <si>
    <t>X564</t>
  </si>
  <si>
    <t>Claremont International HS</t>
  </si>
  <si>
    <t>08</t>
  </si>
  <si>
    <t>X048</t>
  </si>
  <si>
    <t>08X048</t>
  </si>
  <si>
    <t>P.S. 048 Joseph R. Drake</t>
  </si>
  <si>
    <t>1290 SPOFFORD AVENUE</t>
  </si>
  <si>
    <t>X074</t>
  </si>
  <si>
    <t>08X424</t>
  </si>
  <si>
    <t>X424</t>
  </si>
  <si>
    <t>The Hunts Point School</t>
  </si>
  <si>
    <t>730 BRYANT AVENUE</t>
  </si>
  <si>
    <t>75X352</t>
  </si>
  <si>
    <t>X352</t>
  </si>
  <si>
    <t>The Vida Bogart School for All Children</t>
  </si>
  <si>
    <t>84X345</t>
  </si>
  <si>
    <t>X345</t>
  </si>
  <si>
    <t>Hyde Leadership Charter School</t>
  </si>
  <si>
    <t>X101</t>
  </si>
  <si>
    <t>08X101</t>
  </si>
  <si>
    <t>M.S. X101 Edward R. Byrne</t>
  </si>
  <si>
    <t>2750 LAFAYETTE AVENUE</t>
  </si>
  <si>
    <t>08X304</t>
  </si>
  <si>
    <t>X304</t>
  </si>
  <si>
    <t>P.S. 304 Early Childhood School</t>
  </si>
  <si>
    <t>X152</t>
  </si>
  <si>
    <t>08X152</t>
  </si>
  <si>
    <t>P.S. 152 Evergreen</t>
  </si>
  <si>
    <t>1007 EVERGREEN AVENUE</t>
  </si>
  <si>
    <t>X174</t>
  </si>
  <si>
    <t>08X282</t>
  </si>
  <si>
    <t>X282</t>
  </si>
  <si>
    <t>Women's Academy of Excellence</t>
  </si>
  <si>
    <t>456 WHITE PLAINS ROAD</t>
  </si>
  <si>
    <t>08X367</t>
  </si>
  <si>
    <t>X367</t>
  </si>
  <si>
    <t>Archimedes Academy for Math, Science and Technology Applications</t>
  </si>
  <si>
    <t>08X375</t>
  </si>
  <si>
    <t>X375</t>
  </si>
  <si>
    <t>The Bronx Mathematics Preparatory School</t>
  </si>
  <si>
    <t>75X017</t>
  </si>
  <si>
    <t>X017</t>
  </si>
  <si>
    <t>P.S. X017</t>
  </si>
  <si>
    <t>X192</t>
  </si>
  <si>
    <t>08X371</t>
  </si>
  <si>
    <t>X371</t>
  </si>
  <si>
    <t>Urban Institute of Mathematics</t>
  </si>
  <si>
    <t>650 HOLLYWOOD AVENUE</t>
  </si>
  <si>
    <t>08X392</t>
  </si>
  <si>
    <t>X392</t>
  </si>
  <si>
    <t>Bronx Delta School</t>
  </si>
  <si>
    <t>08X467</t>
  </si>
  <si>
    <t>X467</t>
  </si>
  <si>
    <t>Mott Hall Community School</t>
  </si>
  <si>
    <t>X317</t>
  </si>
  <si>
    <t>08X583</t>
  </si>
  <si>
    <t>X583</t>
  </si>
  <si>
    <t>P.S. 583</t>
  </si>
  <si>
    <t>1028 WHITE PLAINS ROAD</t>
  </si>
  <si>
    <t>X450</t>
  </si>
  <si>
    <t>08X312</t>
  </si>
  <si>
    <t>X312</t>
  </si>
  <si>
    <t>Millennium Art Academy</t>
  </si>
  <si>
    <t>1980 LAFAYETTE AVENUE</t>
  </si>
  <si>
    <t>08X376</t>
  </si>
  <si>
    <t>X376</t>
  </si>
  <si>
    <t>Antonia Pantoja Preparatory Academy: A College Board School</t>
  </si>
  <si>
    <t>08X377</t>
  </si>
  <si>
    <t>X377</t>
  </si>
  <si>
    <t>Bronx Community High School</t>
  </si>
  <si>
    <t>08X432</t>
  </si>
  <si>
    <t>X432</t>
  </si>
  <si>
    <t>Bronx Bridges High School</t>
  </si>
  <si>
    <t>08X452</t>
  </si>
  <si>
    <t>X452</t>
  </si>
  <si>
    <t>Gotham Collaborative High School</t>
  </si>
  <si>
    <t>08X561</t>
  </si>
  <si>
    <t>X561</t>
  </si>
  <si>
    <t>Bronx Compass High School</t>
  </si>
  <si>
    <t>X650</t>
  </si>
  <si>
    <t>08X559</t>
  </si>
  <si>
    <t>X559</t>
  </si>
  <si>
    <t>School for Tourism and Hospitality</t>
  </si>
  <si>
    <t>900 TINTON AVENUE</t>
  </si>
  <si>
    <t>84X202</t>
  </si>
  <si>
    <t>X202</t>
  </si>
  <si>
    <t>New Visions Charter High School for Advanced Math and Science II</t>
  </si>
  <si>
    <t>X823</t>
  </si>
  <si>
    <t>Mini-building</t>
  </si>
  <si>
    <t>D75 Program</t>
  </si>
  <si>
    <t>Grades 6-8</t>
  </si>
  <si>
    <t>1025 Morrison Avenue</t>
  </si>
  <si>
    <t>07</t>
  </si>
  <si>
    <t>X790</t>
  </si>
  <si>
    <t>07X527</t>
  </si>
  <si>
    <t>X527</t>
  </si>
  <si>
    <t>Bronx Leadership Academy II High School</t>
  </si>
  <si>
    <t>730 CONCOURSE VILLAGE WEST</t>
  </si>
  <si>
    <t>07X548</t>
  </si>
  <si>
    <t>X548</t>
  </si>
  <si>
    <t>Careers in Sports High School</t>
  </si>
  <si>
    <t>75X188</t>
  </si>
  <si>
    <t>X188</t>
  </si>
  <si>
    <t>P.S. X188</t>
  </si>
  <si>
    <t>84X581</t>
  </si>
  <si>
    <t>X581</t>
  </si>
  <si>
    <t>South Bronx Community Charter School</t>
  </si>
  <si>
    <t>84X704</t>
  </si>
  <si>
    <t>X704</t>
  </si>
  <si>
    <t>KIPP Academy Charter School</t>
  </si>
  <si>
    <t>X183</t>
  </si>
  <si>
    <t>07X551</t>
  </si>
  <si>
    <t>X551</t>
  </si>
  <si>
    <t>The Urban Assembly Bronx Academy of Letters</t>
  </si>
  <si>
    <t>339 MORRIS AVENUE</t>
  </si>
  <si>
    <t>84X493</t>
  </si>
  <si>
    <t>X493</t>
  </si>
  <si>
    <t>Success Academy Charter School - Bronx 1</t>
  </si>
  <si>
    <t>X065</t>
  </si>
  <si>
    <t>07X065</t>
  </si>
  <si>
    <t>P.S. 065 Mother Hale Academy</t>
  </si>
  <si>
    <t>677 EAST 141 STREET</t>
  </si>
  <si>
    <t>84X491</t>
  </si>
  <si>
    <t>X491</t>
  </si>
  <si>
    <t>Academic Leadership Charter School</t>
  </si>
  <si>
    <t>X151</t>
  </si>
  <si>
    <t>07X031</t>
  </si>
  <si>
    <t>X031</t>
  </si>
  <si>
    <t>P.S./M.S. 031 The William Lloyd Garrison</t>
  </si>
  <si>
    <t>250 EAST 156 STREET</t>
  </si>
  <si>
    <t>07X151</t>
  </si>
  <si>
    <t>J.H.S. 151 Lou Gehrig</t>
  </si>
  <si>
    <t>84X614</t>
  </si>
  <si>
    <t>X614</t>
  </si>
  <si>
    <t>DREAM Mott Haven Charter School</t>
  </si>
  <si>
    <t>X162</t>
  </si>
  <si>
    <t>07X500</t>
  </si>
  <si>
    <t>X500</t>
  </si>
  <si>
    <t>Hostos-Lincoln Academy of Science</t>
  </si>
  <si>
    <t>600 SAINT ANN'S AVENUE</t>
  </si>
  <si>
    <t>07X584</t>
  </si>
  <si>
    <t>X584</t>
  </si>
  <si>
    <t>I.S. 584</t>
  </si>
  <si>
    <t>84X393</t>
  </si>
  <si>
    <t>X393</t>
  </si>
  <si>
    <t>University Prep Charter High School</t>
  </si>
  <si>
    <t>X184</t>
  </si>
  <si>
    <t>07X296</t>
  </si>
  <si>
    <t>X296</t>
  </si>
  <si>
    <t>South Bronx Academy for Applied Media</t>
  </si>
  <si>
    <t>778 FOREST AVENUE</t>
  </si>
  <si>
    <t>07X298</t>
  </si>
  <si>
    <t>X298</t>
  </si>
  <si>
    <t>Academy of Public Relations</t>
  </si>
  <si>
    <t>07X379</t>
  </si>
  <si>
    <t>X379</t>
  </si>
  <si>
    <t>Jill Chaifetz Transfer High School</t>
  </si>
  <si>
    <t>X156</t>
  </si>
  <si>
    <t>07X359</t>
  </si>
  <si>
    <t>X359</t>
  </si>
  <si>
    <t>Concourse Village Elementary School</t>
  </si>
  <si>
    <t>750 CONCOURSE VILLAGE WEST</t>
  </si>
  <si>
    <t>84X389</t>
  </si>
  <si>
    <t>X389</t>
  </si>
  <si>
    <t>Bronx Global Learning Institute for Girls Charter School</t>
  </si>
  <si>
    <t>X040</t>
  </si>
  <si>
    <t>07X179</t>
  </si>
  <si>
    <t>X179</t>
  </si>
  <si>
    <t>P.S. 179</t>
  </si>
  <si>
    <t>468 EAST 140 STREET</t>
  </si>
  <si>
    <t>07X369</t>
  </si>
  <si>
    <t>X369</t>
  </si>
  <si>
    <t>Young Leaders Elementary School</t>
  </si>
  <si>
    <t>06</t>
  </si>
  <si>
    <t>Manhattan</t>
  </si>
  <si>
    <t>M048</t>
  </si>
  <si>
    <t>06M048</t>
  </si>
  <si>
    <t>P.S. 048 P.O. Michael J. Buczek</t>
  </si>
  <si>
    <t>4360-78 BROADWAY</t>
  </si>
  <si>
    <t>M090</t>
  </si>
  <si>
    <t>06M319</t>
  </si>
  <si>
    <t>M319</t>
  </si>
  <si>
    <t>M.S. 319 - Maria Teresa</t>
  </si>
  <si>
    <t>21 JUMEL PLACE</t>
  </si>
  <si>
    <t>06M324</t>
  </si>
  <si>
    <t>M324</t>
  </si>
  <si>
    <t>M.S. 324 - Patria Mirabal</t>
  </si>
  <si>
    <t>75M138</t>
  </si>
  <si>
    <t>M138</t>
  </si>
  <si>
    <t>P.S. 138</t>
  </si>
  <si>
    <t>84M068</t>
  </si>
  <si>
    <t>M068</t>
  </si>
  <si>
    <t>KIPP Washington Heights Middle School</t>
  </si>
  <si>
    <t>M093</t>
  </si>
  <si>
    <t>06M210</t>
  </si>
  <si>
    <t>M210</t>
  </si>
  <si>
    <t>P.S./I.S. 210 - Twenty-first Century Academy for Community Leadership</t>
  </si>
  <si>
    <t>501-503 WEST 152 STREET</t>
  </si>
  <si>
    <t>M128</t>
  </si>
  <si>
    <t>06M128</t>
  </si>
  <si>
    <t>P.S. 128 Audubon</t>
  </si>
  <si>
    <t>560 WEST 169 STREET</t>
  </si>
  <si>
    <t>06M513</t>
  </si>
  <si>
    <t>M513</t>
  </si>
  <si>
    <t>Castle Bridge School</t>
  </si>
  <si>
    <t>M153</t>
  </si>
  <si>
    <t>06M153</t>
  </si>
  <si>
    <t>P.S. 153 Adam Clayton Powell</t>
  </si>
  <si>
    <t>1750 AMSTERDAM AVENUE</t>
  </si>
  <si>
    <t>06M368</t>
  </si>
  <si>
    <t>M368</t>
  </si>
  <si>
    <t>Hamilton Heights School</t>
  </si>
  <si>
    <t>M173</t>
  </si>
  <si>
    <t>06M173</t>
  </si>
  <si>
    <t>P.S. 173</t>
  </si>
  <si>
    <t>306 FORT WASHINGTON AVENUE</t>
  </si>
  <si>
    <t>06M349</t>
  </si>
  <si>
    <t>M349</t>
  </si>
  <si>
    <t>Harbor Heights</t>
  </si>
  <si>
    <t>M176</t>
  </si>
  <si>
    <t>06M311</t>
  </si>
  <si>
    <t>M311</t>
  </si>
  <si>
    <t>Amistad Dual Language School</t>
  </si>
  <si>
    <t>4862 BROADWAY</t>
  </si>
  <si>
    <t>06M314</t>
  </si>
  <si>
    <t>M314</t>
  </si>
  <si>
    <t>Muscota</t>
  </si>
  <si>
    <t>M178</t>
  </si>
  <si>
    <t>06M178</t>
  </si>
  <si>
    <t>Professor Juan Bosch Public School</t>
  </si>
  <si>
    <t>12-18 ELLWOOD STREET</t>
  </si>
  <si>
    <t>M263</t>
  </si>
  <si>
    <t>06M366</t>
  </si>
  <si>
    <t>M366</t>
  </si>
  <si>
    <t>Washington Heights Academy</t>
  </si>
  <si>
    <t>202 SHERMAN AVE</t>
  </si>
  <si>
    <t>M465</t>
  </si>
  <si>
    <t>06M462</t>
  </si>
  <si>
    <t>M462</t>
  </si>
  <si>
    <t>The College Academy</t>
  </si>
  <si>
    <t>549 AUDUBON AVENUE</t>
  </si>
  <si>
    <t>06M463</t>
  </si>
  <si>
    <t>M463</t>
  </si>
  <si>
    <t>High School for Media and Communications</t>
  </si>
  <si>
    <t>06M467</t>
  </si>
  <si>
    <t>M467</t>
  </si>
  <si>
    <t>High School for Law and Public Service</t>
  </si>
  <si>
    <t>06M468</t>
  </si>
  <si>
    <t>M468</t>
  </si>
  <si>
    <t>High School for Health Careers and Sciences</t>
  </si>
  <si>
    <t>M540</t>
  </si>
  <si>
    <t>06M540</t>
  </si>
  <si>
    <t>A. Philip Randolph Campus High School</t>
  </si>
  <si>
    <t>443 WEST 135 STREET</t>
  </si>
  <si>
    <t>M876</t>
  </si>
  <si>
    <t>06M552</t>
  </si>
  <si>
    <t>M552</t>
  </si>
  <si>
    <t>Gregorio Luperon High School for Science and Mathematics</t>
  </si>
  <si>
    <t>501 WEST 165TH STREET</t>
  </si>
  <si>
    <t>05</t>
  </si>
  <si>
    <t>M030</t>
  </si>
  <si>
    <t>05M030</t>
  </si>
  <si>
    <t>P.S. 030 Hernandez/Hughes</t>
  </si>
  <si>
    <t>144-176 EAST 128 STREET</t>
  </si>
  <si>
    <t>84M384</t>
  </si>
  <si>
    <t>M384</t>
  </si>
  <si>
    <t>Success Academy Charter School - Harlem 2</t>
  </si>
  <si>
    <t>M092</t>
  </si>
  <si>
    <t>05M092</t>
  </si>
  <si>
    <t>P.S. 092 Mary McLeod Bethune</t>
  </si>
  <si>
    <t>222 WEST 134 STREET</t>
  </si>
  <si>
    <t>84M350</t>
  </si>
  <si>
    <t>M350</t>
  </si>
  <si>
    <t>Democracy Prep Charter School</t>
  </si>
  <si>
    <t>84M388</t>
  </si>
  <si>
    <t>M388</t>
  </si>
  <si>
    <t>St. HOPE Leadership Academy Charter School</t>
  </si>
  <si>
    <t>M125</t>
  </si>
  <si>
    <t>05M125</t>
  </si>
  <si>
    <t>P.S. 125 Ralph Bunche</t>
  </si>
  <si>
    <t>425 WEST 123 STREET</t>
  </si>
  <si>
    <t>05M362</t>
  </si>
  <si>
    <t>M362</t>
  </si>
  <si>
    <t>Columbia Secondary School</t>
  </si>
  <si>
    <t>84M726</t>
  </si>
  <si>
    <t>M726</t>
  </si>
  <si>
    <t>KIPP STAR College Prep Charter School</t>
  </si>
  <si>
    <t>433 WEST 123 STREET</t>
  </si>
  <si>
    <t>M175</t>
  </si>
  <si>
    <t>05M175</t>
  </si>
  <si>
    <t>P.S. 175 Henry H Garnet</t>
  </si>
  <si>
    <t>175 WEST 134 STREET</t>
  </si>
  <si>
    <t>84M482</t>
  </si>
  <si>
    <t>M482</t>
  </si>
  <si>
    <t>Success Academy Charter School - Harlem 5</t>
  </si>
  <si>
    <t>M195</t>
  </si>
  <si>
    <t>05M514</t>
  </si>
  <si>
    <t>M514</t>
  </si>
  <si>
    <t>New Design Middle School</t>
  </si>
  <si>
    <t>625 WEST 133 STREET</t>
  </si>
  <si>
    <t>84M336</t>
  </si>
  <si>
    <t>M336</t>
  </si>
  <si>
    <t>KIPP Infinity Charter School</t>
  </si>
  <si>
    <t>M200</t>
  </si>
  <si>
    <t>05M200</t>
  </si>
  <si>
    <t>P.S. 200- The James McCune Smith School</t>
  </si>
  <si>
    <t>2589 7 AVENUE</t>
  </si>
  <si>
    <t>75M811</t>
  </si>
  <si>
    <t>M811</t>
  </si>
  <si>
    <t>P.S. M811 - Mickey Mantle School</t>
  </si>
  <si>
    <t>M501</t>
  </si>
  <si>
    <t>05M157</t>
  </si>
  <si>
    <t>M157</t>
  </si>
  <si>
    <t>The Urban Assembly School for Global Commerce</t>
  </si>
  <si>
    <t>2005 MADISON AVENUE</t>
  </si>
  <si>
    <t>84M341</t>
  </si>
  <si>
    <t>M341</t>
  </si>
  <si>
    <t>Harlem Children's Zone Promise Academy II Charter School</t>
  </si>
  <si>
    <t>84M481</t>
  </si>
  <si>
    <t>M481</t>
  </si>
  <si>
    <t>Democracy Prep Harlem Charter School</t>
  </si>
  <si>
    <t>04</t>
  </si>
  <si>
    <t>M007</t>
  </si>
  <si>
    <t>04M007</t>
  </si>
  <si>
    <t>P.S. 007 Samuel Stern</t>
  </si>
  <si>
    <t>160 EAST 120 STREET</t>
  </si>
  <si>
    <t>M050</t>
  </si>
  <si>
    <t>04M964</t>
  </si>
  <si>
    <t>M964</t>
  </si>
  <si>
    <t>Central Park East II</t>
  </si>
  <si>
    <t>433 EAST 100 STREET</t>
  </si>
  <si>
    <t>84M337</t>
  </si>
  <si>
    <t>M337</t>
  </si>
  <si>
    <t>NYC Autism Charter School East Harlem</t>
  </si>
  <si>
    <t>84M382</t>
  </si>
  <si>
    <t>M382</t>
  </si>
  <si>
    <t>DREAM Charter School</t>
  </si>
  <si>
    <t>M101</t>
  </si>
  <si>
    <t>04M375</t>
  </si>
  <si>
    <t>M375</t>
  </si>
  <si>
    <t>Mosaic Preparatory Academy</t>
  </si>
  <si>
    <t>141 EAST 111 STREET</t>
  </si>
  <si>
    <t>84M385</t>
  </si>
  <si>
    <t>M385</t>
  </si>
  <si>
    <t>Success Academy Charter School - Harlem 3</t>
  </si>
  <si>
    <t>M107</t>
  </si>
  <si>
    <t>04M680</t>
  </si>
  <si>
    <t>M680</t>
  </si>
  <si>
    <t>Heritage School, The</t>
  </si>
  <si>
    <t>1680 LEXINGTON AVENUE</t>
  </si>
  <si>
    <t>M146</t>
  </si>
  <si>
    <t>04M146</t>
  </si>
  <si>
    <t>P.S. 146 Ann M. Short</t>
  </si>
  <si>
    <t>421 EAST 106 STREET</t>
  </si>
  <si>
    <t>75M169</t>
  </si>
  <si>
    <t>M169</t>
  </si>
  <si>
    <t>P.S. M169 - Robert F. Kennedy</t>
  </si>
  <si>
    <t>M435</t>
  </si>
  <si>
    <t>04M435</t>
  </si>
  <si>
    <t>Manhattan Center for Science and Mathematics</t>
  </si>
  <si>
    <t>260 PLEASANT AVENUE</t>
  </si>
  <si>
    <t>04M825</t>
  </si>
  <si>
    <t>M825</t>
  </si>
  <si>
    <t>Isaac Newton Middle School for Math &amp; Science</t>
  </si>
  <si>
    <t>03</t>
  </si>
  <si>
    <t>M044</t>
  </si>
  <si>
    <t>03M245</t>
  </si>
  <si>
    <t>M245</t>
  </si>
  <si>
    <t>M.S. M245 The Computer School</t>
  </si>
  <si>
    <t>100 WEST  77 STREET</t>
  </si>
  <si>
    <t>03M247</t>
  </si>
  <si>
    <t>M247</t>
  </si>
  <si>
    <t>M.S. M247 Dual Language Middle School</t>
  </si>
  <si>
    <t>03M334</t>
  </si>
  <si>
    <t>M334</t>
  </si>
  <si>
    <t>The Anderson School</t>
  </si>
  <si>
    <t>M075</t>
  </si>
  <si>
    <t>03M075</t>
  </si>
  <si>
    <t>P.S. 075 Emily Dickinson</t>
  </si>
  <si>
    <t>735 WEST END AVENUE</t>
  </si>
  <si>
    <t>03M250</t>
  </si>
  <si>
    <t>M250</t>
  </si>
  <si>
    <t>M.S. 250 West Side Collaborative Middle School</t>
  </si>
  <si>
    <t>M118</t>
  </si>
  <si>
    <t>03M256</t>
  </si>
  <si>
    <t>M256</t>
  </si>
  <si>
    <t>Lafayette Academy</t>
  </si>
  <si>
    <t>154 WEST  93 STREET</t>
  </si>
  <si>
    <t>03M258</t>
  </si>
  <si>
    <t>M258</t>
  </si>
  <si>
    <t>Community Action School - MS 258</t>
  </si>
  <si>
    <t>03M333</t>
  </si>
  <si>
    <t>M333</t>
  </si>
  <si>
    <t>P.S. 333 Manhattan School for Children</t>
  </si>
  <si>
    <t>M144</t>
  </si>
  <si>
    <t>03M242</t>
  </si>
  <si>
    <t>M242</t>
  </si>
  <si>
    <t>P.S. 242 - The Young Diplomats Magnet Academy</t>
  </si>
  <si>
    <t>134 WEST 122 STREET</t>
  </si>
  <si>
    <t>84M861</t>
  </si>
  <si>
    <t>M861</t>
  </si>
  <si>
    <t>Future Leaders Institute Charter School</t>
  </si>
  <si>
    <t>M166</t>
  </si>
  <si>
    <t>03M166</t>
  </si>
  <si>
    <t>P.S. 166 The Richard Rodgers School of The Arts and Technology</t>
  </si>
  <si>
    <t>132 WEST  89 STREET</t>
  </si>
  <si>
    <t>M180</t>
  </si>
  <si>
    <t>03M180</t>
  </si>
  <si>
    <t>P.S. 180 Hugo Newman</t>
  </si>
  <si>
    <t>370 WEST 120TH STREET</t>
  </si>
  <si>
    <t>M342</t>
  </si>
  <si>
    <t>03M191</t>
  </si>
  <si>
    <t>M191</t>
  </si>
  <si>
    <t>The Riverside School for Makers and Artists</t>
  </si>
  <si>
    <t>300 WEST 61ST STREET</t>
  </si>
  <si>
    <t>M470</t>
  </si>
  <si>
    <t>03M402</t>
  </si>
  <si>
    <t>M402</t>
  </si>
  <si>
    <t>The Urban Assembly School for Green Careers</t>
  </si>
  <si>
    <t>145 WEST  84 STREET</t>
  </si>
  <si>
    <t>03M403</t>
  </si>
  <si>
    <t>M403</t>
  </si>
  <si>
    <t>The Global Learning Collaborative</t>
  </si>
  <si>
    <t>03M404</t>
  </si>
  <si>
    <t>M404</t>
  </si>
  <si>
    <t>Innovation Diploma Plus</t>
  </si>
  <si>
    <t>03M417</t>
  </si>
  <si>
    <t>M417</t>
  </si>
  <si>
    <t>Frank McCourt High School</t>
  </si>
  <si>
    <t>84M523</t>
  </si>
  <si>
    <t>M523</t>
  </si>
  <si>
    <t>Success Academy Charter School - Upper West</t>
  </si>
  <si>
    <t>M506</t>
  </si>
  <si>
    <t>03M505</t>
  </si>
  <si>
    <t>M505</t>
  </si>
  <si>
    <t>Edward A. Reynolds West Side High School</t>
  </si>
  <si>
    <t>140 WEST 102 STREET</t>
  </si>
  <si>
    <t>02</t>
  </si>
  <si>
    <t>M070</t>
  </si>
  <si>
    <t>02M312</t>
  </si>
  <si>
    <t>M312</t>
  </si>
  <si>
    <t>New York City Lab Middle School for Collaborative Studies</t>
  </si>
  <si>
    <t>333 WEST  17 STREET</t>
  </si>
  <si>
    <t>02M412</t>
  </si>
  <si>
    <t>M412</t>
  </si>
  <si>
    <t>N.Y.C. Lab School for Collaborative Studies</t>
  </si>
  <si>
    <t>02M414</t>
  </si>
  <si>
    <t>M414</t>
  </si>
  <si>
    <t>N.Y.C. Museum School</t>
  </si>
  <si>
    <t>M089</t>
  </si>
  <si>
    <t>02M089</t>
  </si>
  <si>
    <t>P.S. 89</t>
  </si>
  <si>
    <t>201 WARREN STREET</t>
  </si>
  <si>
    <t>02M289</t>
  </si>
  <si>
    <t>M289</t>
  </si>
  <si>
    <t>I.S. 289</t>
  </si>
  <si>
    <t>M114</t>
  </si>
  <si>
    <t>02M114</t>
  </si>
  <si>
    <t>East Side Middle School</t>
  </si>
  <si>
    <t>331 EAST 91ST STREET</t>
  </si>
  <si>
    <t>M124</t>
  </si>
  <si>
    <t>02M124</t>
  </si>
  <si>
    <t>P.S. 124 Yung Wing</t>
  </si>
  <si>
    <t>40 DIVISION STREET</t>
  </si>
  <si>
    <t>M158</t>
  </si>
  <si>
    <t>02M158</t>
  </si>
  <si>
    <t>P.S. 158 Bayard Taylor</t>
  </si>
  <si>
    <t>1458 YORK AVENUE</t>
  </si>
  <si>
    <t>02M177</t>
  </si>
  <si>
    <t>M177</t>
  </si>
  <si>
    <t>Yorkville East Middle School</t>
  </si>
  <si>
    <t>M338</t>
  </si>
  <si>
    <t>02M051</t>
  </si>
  <si>
    <t>M051</t>
  </si>
  <si>
    <t>P.S. 051 Elias Howe</t>
  </si>
  <si>
    <t>525 WEST 44TH STREET</t>
  </si>
  <si>
    <t>75M094</t>
  </si>
  <si>
    <t>M094</t>
  </si>
  <si>
    <t>P.S. M094</t>
  </si>
  <si>
    <t>M440</t>
  </si>
  <si>
    <t>02M313</t>
  </si>
  <si>
    <t>M313</t>
  </si>
  <si>
    <t>James Baldwin School, The: A School for Expeditionary Learning</t>
  </si>
  <si>
    <t>351 WEST  18 STREET</t>
  </si>
  <si>
    <t>02M392</t>
  </si>
  <si>
    <t>M392</t>
  </si>
  <si>
    <t>Manhattan Business Academy</t>
  </si>
  <si>
    <t>02M419</t>
  </si>
  <si>
    <t>M419</t>
  </si>
  <si>
    <t>Landmark High School</t>
  </si>
  <si>
    <t>02M422</t>
  </si>
  <si>
    <t>M422</t>
  </si>
  <si>
    <t>Quest to Learn</t>
  </si>
  <si>
    <t>02M437</t>
  </si>
  <si>
    <t>M437</t>
  </si>
  <si>
    <t>Hudson High School of Learning Technologies</t>
  </si>
  <si>
    <t>02M605</t>
  </si>
  <si>
    <t>M605</t>
  </si>
  <si>
    <t>Humanities Preparatory Academy</t>
  </si>
  <si>
    <t>75M751</t>
  </si>
  <si>
    <t>M751</t>
  </si>
  <si>
    <t>Manhattan School for Career Development</t>
  </si>
  <si>
    <t>M460</t>
  </si>
  <si>
    <t>02M374</t>
  </si>
  <si>
    <t>M374</t>
  </si>
  <si>
    <t>Gramercy Arts High School</t>
  </si>
  <si>
    <t>40 IRVING PLACE</t>
  </si>
  <si>
    <t>02M399</t>
  </si>
  <si>
    <t>M399</t>
  </si>
  <si>
    <t xml:space="preserve">The High School For Language And Diplomacy </t>
  </si>
  <si>
    <t>02M438</t>
  </si>
  <si>
    <t>M438</t>
  </si>
  <si>
    <t>International High School at Union Square</t>
  </si>
  <si>
    <t>02M533</t>
  </si>
  <si>
    <t>M533</t>
  </si>
  <si>
    <t>Union Square Academy for Health Sciences</t>
  </si>
  <si>
    <t>02M546</t>
  </si>
  <si>
    <t>M546</t>
  </si>
  <si>
    <t>Academy for Software Engineering</t>
  </si>
  <si>
    <t>84M174</t>
  </si>
  <si>
    <t>M174</t>
  </si>
  <si>
    <t>Success Academy Union Square (Manhattan 1)</t>
  </si>
  <si>
    <t>M488</t>
  </si>
  <si>
    <t>02M059</t>
  </si>
  <si>
    <t>M059</t>
  </si>
  <si>
    <t>P.S. 059 Beekman Hill International</t>
  </si>
  <si>
    <t>231-249 EAST 56 STREET</t>
  </si>
  <si>
    <t>02M630</t>
  </si>
  <si>
    <t>M630</t>
  </si>
  <si>
    <t>Art and Design High School</t>
  </si>
  <si>
    <t>M520</t>
  </si>
  <si>
    <t>02M135</t>
  </si>
  <si>
    <t>M135</t>
  </si>
  <si>
    <t>The Urban Assembly School for Emergency Management</t>
  </si>
  <si>
    <t>411 PEARL STREET</t>
  </si>
  <si>
    <t>02M280</t>
  </si>
  <si>
    <t>M280</t>
  </si>
  <si>
    <t>Manhattan Early College School for Advertising</t>
  </si>
  <si>
    <t>02M282</t>
  </si>
  <si>
    <t>M282</t>
  </si>
  <si>
    <t>Urban Assembly Maker Academy</t>
  </si>
  <si>
    <t>02M520</t>
  </si>
  <si>
    <t>Murry Bergtraum High School for Business Careers</t>
  </si>
  <si>
    <t>01</t>
  </si>
  <si>
    <t>M060</t>
  </si>
  <si>
    <t>Middle School</t>
  </si>
  <si>
    <t>M020</t>
  </si>
  <si>
    <t>01M020</t>
  </si>
  <si>
    <t>P.S. 020 Anna Silver</t>
  </si>
  <si>
    <t>166 ESSEX STREET</t>
  </si>
  <si>
    <t>M025</t>
  </si>
  <si>
    <t>01M378</t>
  </si>
  <si>
    <t>M378</t>
  </si>
  <si>
    <t>School for Global Leaders</t>
  </si>
  <si>
    <t>145 STANTON STREET</t>
  </si>
  <si>
    <t>01M509</t>
  </si>
  <si>
    <t>M509</t>
  </si>
  <si>
    <t>Marta Valle High School</t>
  </si>
  <si>
    <t>01M515</t>
  </si>
  <si>
    <t>M515</t>
  </si>
  <si>
    <t>Lower East Side Preparatory High School</t>
  </si>
  <si>
    <t>M056</t>
  </si>
  <si>
    <t>01M292</t>
  </si>
  <si>
    <t>M292</t>
  </si>
  <si>
    <t>Orchard Collegiate Academy</t>
  </si>
  <si>
    <t>220 HENRY STREET</t>
  </si>
  <si>
    <t>01M332</t>
  </si>
  <si>
    <t>M332</t>
  </si>
  <si>
    <t>University Neighborhood Middle School</t>
  </si>
  <si>
    <t>84M080</t>
  </si>
  <si>
    <t>M080</t>
  </si>
  <si>
    <t>Manhattan Charter School II</t>
  </si>
  <si>
    <t>M134</t>
  </si>
  <si>
    <t>01M134</t>
  </si>
  <si>
    <t>P.S. 134 Henrietta Szold</t>
  </si>
  <si>
    <t>293 EAST BROADWAY</t>
  </si>
  <si>
    <t>M188</t>
  </si>
  <si>
    <t>01M188</t>
  </si>
  <si>
    <t>P.S. 188 The Island School</t>
  </si>
  <si>
    <t>442 EAST HOUSTON STREET</t>
  </si>
  <si>
    <t>84M330</t>
  </si>
  <si>
    <t>M330</t>
  </si>
  <si>
    <t>Girls Preparatory Charter School of New York</t>
  </si>
  <si>
    <t>Row Labels</t>
  </si>
  <si>
    <t>Count of Building Code</t>
  </si>
  <si>
    <t>Sum of REC Capacity (12/FS room)</t>
  </si>
  <si>
    <t>Grand Total</t>
  </si>
  <si>
    <t>Priority</t>
  </si>
  <si>
    <t>(All)</t>
  </si>
  <si>
    <t xml:space="preserve">Sum of FS Rooms </t>
  </si>
  <si>
    <t>Space and Facility Information</t>
  </si>
  <si>
    <t>Capacity</t>
  </si>
  <si>
    <t>Building Programming</t>
  </si>
  <si>
    <t>Reference  Data</t>
  </si>
  <si>
    <t>Building Names</t>
  </si>
  <si>
    <t>Neighborhood</t>
  </si>
  <si>
    <t>Updated Priority</t>
  </si>
  <si>
    <t>OSP Rating</t>
  </si>
  <si>
    <t>Gym Capacity</t>
  </si>
  <si>
    <t>PENDING
Outdoor play space?</t>
  </si>
  <si>
    <t>% Air Conditioned</t>
  </si>
  <si>
    <t>PENDING
Wireless Bandwidth?</t>
  </si>
  <si>
    <t>PENDING 
OFNS Recommendation</t>
  </si>
  <si>
    <t>Grade Served in Bldg</t>
  </si>
  <si>
    <t>Pre-K in Bldg?</t>
  </si>
  <si>
    <t>D75 in Bldg?</t>
  </si>
  <si>
    <t>Community School in Bldg?</t>
  </si>
  <si>
    <t>Charter in Bldg?</t>
  </si>
  <si>
    <t>DYCD Programs in Bldg?</t>
  </si>
  <si>
    <t>LYFE Center</t>
  </si>
  <si>
    <t>Point Value</t>
  </si>
  <si>
    <t>CS and/or DYCD?</t>
  </si>
  <si>
    <t>3K-12 Students in Shelter in Admin District (excludes charter, D75)</t>
  </si>
  <si>
    <t># of Subway Stops within 0.5 miles</t>
  </si>
  <si>
    <t># of Bus Linse within 0.5 miles</t>
  </si>
  <si>
    <t>Distance to Nearest Hospital (in miles)</t>
  </si>
  <si>
    <t>Name of Nearest Hospital</t>
  </si>
  <si>
    <t>P.S. 20 - MANHATTAN</t>
  </si>
  <si>
    <t>Chinatown</t>
  </si>
  <si>
    <t>3--Low AC</t>
  </si>
  <si>
    <t>N</t>
  </si>
  <si>
    <t>ES</t>
  </si>
  <si>
    <t>PK</t>
  </si>
  <si>
    <t>COMPASS/SONYC</t>
  </si>
  <si>
    <t>DYCD</t>
  </si>
  <si>
    <t>NEW YORK EYE AND EAR INFIRMARY OF MOUNT SINAI</t>
  </si>
  <si>
    <t>J.H.S. 25 - MANHATTAN</t>
  </si>
  <si>
    <t>MSHS</t>
  </si>
  <si>
    <t>P.S. 24 - BROOKLYN</t>
  </si>
  <si>
    <t>Sunset Park West</t>
  </si>
  <si>
    <t xml:space="preserve">Tier 1 </t>
  </si>
  <si>
    <t>Yes</t>
  </si>
  <si>
    <t>Y</t>
  </si>
  <si>
    <t>MAIMONIDES MEDICAL CENTER</t>
  </si>
  <si>
    <t>P.S. 69 - BROOKLYN</t>
  </si>
  <si>
    <t>Sunset Park East</t>
  </si>
  <si>
    <t>Bayside Hills School of Excellence</t>
  </si>
  <si>
    <t>Bayside-Bayside Hills</t>
  </si>
  <si>
    <t>FLUSHING HOSPITAL MEDICAL CENTER</t>
  </si>
  <si>
    <t>FRANCIS LEWIS HS - Q</t>
  </si>
  <si>
    <t>Auburndale</t>
  </si>
  <si>
    <t>HS</t>
  </si>
  <si>
    <t>D75 Inclusion</t>
  </si>
  <si>
    <t>Recommend for the Cut of 68?</t>
  </si>
  <si>
    <t>Zip Code</t>
  </si>
  <si>
    <t>Phone Number</t>
  </si>
  <si>
    <t>OSP</t>
  </si>
  <si>
    <t>P.S. 188 - MANHATTAN</t>
  </si>
  <si>
    <t>212-677-5710</t>
  </si>
  <si>
    <t>Tier 2</t>
  </si>
  <si>
    <t>ESMS</t>
  </si>
  <si>
    <t>D75 School</t>
  </si>
  <si>
    <t>CS</t>
  </si>
  <si>
    <t>Ryan-NENA Com. Health C.</t>
  </si>
  <si>
    <t>Charter</t>
  </si>
  <si>
    <t>Both</t>
  </si>
  <si>
    <t>J.H.S. 56 - MANHATTAN</t>
  </si>
  <si>
    <t>212-406-9411</t>
  </si>
  <si>
    <t>ESMSHS</t>
  </si>
  <si>
    <t>NEW YORK-PRESBYTERIAN/LOWER MANHATTAN HOSPITAL</t>
  </si>
  <si>
    <t>P.S./I.S. 89 - MANHATTAN</t>
  </si>
  <si>
    <t>212-571-5659</t>
  </si>
  <si>
    <t>Tier 1</t>
  </si>
  <si>
    <t>P.S. 158 - MANHATTAN</t>
  </si>
  <si>
    <t>212-744-6562</t>
  </si>
  <si>
    <t>HOSPITAL FOR SPECIAL SURGERY</t>
  </si>
  <si>
    <t>M471</t>
  </si>
  <si>
    <t>District 2 Pre-K Center at 355 East 76 Street</t>
  </si>
  <si>
    <t>355 East 76 Street</t>
  </si>
  <si>
    <t>212-549-4041</t>
  </si>
  <si>
    <t>PKC</t>
  </si>
  <si>
    <t>I.S. 118 - MANHATTAN</t>
  </si>
  <si>
    <t>212-222-2857</t>
  </si>
  <si>
    <t xml:space="preserve">Tier 2 </t>
  </si>
  <si>
    <t>MOUNT SINAI HOSPITAL</t>
  </si>
  <si>
    <t>P.S. 180 - MANHATTAN</t>
  </si>
  <si>
    <t>212-678-2849</t>
  </si>
  <si>
    <t>MOUNT SINAI ST. LUKE'S</t>
  </si>
  <si>
    <t>P.S./I.S. 342 (RIVERSIDE CENTER) - MANHATATN</t>
  </si>
  <si>
    <t>347-478-5228</t>
  </si>
  <si>
    <t>MOUNT SINAI WEST</t>
  </si>
  <si>
    <t>P.S. 50 (UDC) - MANHATTAN</t>
  </si>
  <si>
    <t>212-860-5992</t>
  </si>
  <si>
    <t>PKESMS</t>
  </si>
  <si>
    <t>METROPOLITAN HOSPITAL CENTER</t>
  </si>
  <si>
    <t>P.S. 7 - MANHATTAN</t>
  </si>
  <si>
    <t>212-860-5827</t>
  </si>
  <si>
    <t>HENRY J. CARTER SPECIALTY HOSPITAL</t>
  </si>
  <si>
    <t>P.S. 30 - MANHATTAN</t>
  </si>
  <si>
    <t>212-876-1825</t>
  </si>
  <si>
    <t>Renaissance Health Care Network</t>
  </si>
  <si>
    <t>P.S. 125 - MANHATTAN</t>
  </si>
  <si>
    <t>212-666-6400</t>
  </si>
  <si>
    <t xml:space="preserve">Tier 3 </t>
  </si>
  <si>
    <t>I.S. 90 - MANHATTAN</t>
  </si>
  <si>
    <t>212-923-3827</t>
  </si>
  <si>
    <t>MS</t>
  </si>
  <si>
    <t>Children's Aid Society</t>
  </si>
  <si>
    <t>NEW YORK PRESBYTERIAN HOSPITAL - COLUMBIA PRESBYTERIAN CENTER</t>
  </si>
  <si>
    <t>G. WASHINGTON HS EDUC. CAMPUS - M</t>
  </si>
  <si>
    <t>212-927-1841</t>
  </si>
  <si>
    <t>New York Presbyterian Hospital</t>
  </si>
  <si>
    <t>BRONXCARE HOSPITAL CENTER</t>
  </si>
  <si>
    <t>P.S./I.S. 210 - MANHATTAN</t>
  </si>
  <si>
    <t>212-283-0012</t>
  </si>
  <si>
    <t>I.S. 162 - BRONX</t>
  </si>
  <si>
    <t>718-402-5640</t>
  </si>
  <si>
    <t>Morris Heights Health Center</t>
  </si>
  <si>
    <t>LINCOLN MEDICAL &amp; MENTAL HEALTH CENTER</t>
  </si>
  <si>
    <t>MOTT HAVEN EDUCATIONAL CAMPUS - BRONX</t>
  </si>
  <si>
    <t>718-292-7171</t>
  </si>
  <si>
    <t>Montefiore Medical Center</t>
  </si>
  <si>
    <t>X356</t>
  </si>
  <si>
    <t>Learning Through Play Pre-K Center at 535 Union Avenue</t>
  </si>
  <si>
    <t>535 Union Avenue</t>
  </si>
  <si>
    <t>718-292-4120</t>
  </si>
  <si>
    <t>I.S. 192 - BRONX</t>
  </si>
  <si>
    <t>718-823-6042</t>
  </si>
  <si>
    <t>MONTEFIORE MEDICAL CENTER - MONTEFIORE WESTCHESTER SQUARE</t>
  </si>
  <si>
    <t>Adlai E. Stevenson Educational Campus</t>
  </si>
  <si>
    <t>718-824-0978</t>
  </si>
  <si>
    <t>I.S. 201 - BRONX</t>
  </si>
  <si>
    <t>718-328-1972</t>
  </si>
  <si>
    <t>Urban Health Plan</t>
  </si>
  <si>
    <t>WILLIAM H. TAFT HS - X</t>
  </si>
  <si>
    <t>718-410-4077</t>
  </si>
  <si>
    <t>LYFE</t>
  </si>
  <si>
    <t>DOE NEW SETTLEMENT COMMUNITY CAMPUS - X</t>
  </si>
  <si>
    <t>718-294-8111</t>
  </si>
  <si>
    <t>X582</t>
  </si>
  <si>
    <t>Garden of Learning and Discovery Pre-K Center at 1434 Ogden Avenue</t>
  </si>
  <si>
    <t>1434 Ogden Avenue</t>
  </si>
  <si>
    <t>718-583-8975</t>
  </si>
  <si>
    <t>P.S. 306 - BRONX</t>
  </si>
  <si>
    <t>718-583-5355</t>
  </si>
  <si>
    <t>DEWITT CLINTON HS - X</t>
  </si>
  <si>
    <t>718-543-1023</t>
  </si>
  <si>
    <t>NORTH CENTRAL BRONX HOSPITAL</t>
  </si>
  <si>
    <t>THEODORE ROOSEVELT EDUCATIONAL CAMPUS - X</t>
  </si>
  <si>
    <t>718-563-7139</t>
  </si>
  <si>
    <t>SBH HEALTH SYSTEM</t>
  </si>
  <si>
    <t>Rose Hill Pre-K Center at 2490-2500 Webster Avenue</t>
  </si>
  <si>
    <t>2490-2500 Webster Avenue</t>
  </si>
  <si>
    <t>347-735-4018</t>
  </si>
  <si>
    <t>P.S. 96 - BRONX</t>
  </si>
  <si>
    <t>718-652-4959</t>
  </si>
  <si>
    <t>JACOBI MEDICAL CENTER</t>
  </si>
  <si>
    <t>HERBERT H. LEHMAN HS - X</t>
  </si>
  <si>
    <t>718-430-6390</t>
  </si>
  <si>
    <t>P.S. 106 - BRONX</t>
  </si>
  <si>
    <t>718-892-1006</t>
  </si>
  <si>
    <t>X311</t>
  </si>
  <si>
    <t>District 11 Pre-K Center at 1684 White Plains Road</t>
  </si>
  <si>
    <t>1684 White Plains Road</t>
  </si>
  <si>
    <t>718-239-5910</t>
  </si>
  <si>
    <t>P.S. 211 - BRONX</t>
  </si>
  <si>
    <t>718-901-0436</t>
  </si>
  <si>
    <t>I.S. 216 - BRONX</t>
  </si>
  <si>
    <t>718-589-4844</t>
  </si>
  <si>
    <t>I.S. 158 - BRONX</t>
  </si>
  <si>
    <t>718-991-6349</t>
  </si>
  <si>
    <t>P.S. 56 - BROOKLYN</t>
  </si>
  <si>
    <t>718-857-3149</t>
  </si>
  <si>
    <t>BROOKLYN HOSPITAL CENTER - DOWNTOWN CAMPUS</t>
  </si>
  <si>
    <t>P.S. 133 WILLIAM A. BUTLER - BROOKLYN</t>
  </si>
  <si>
    <t>718-398-5320</t>
  </si>
  <si>
    <t>DOCK ST CAMPUS - BROOKLYN</t>
  </si>
  <si>
    <t>718-780-7660</t>
  </si>
  <si>
    <t>PKMS</t>
  </si>
  <si>
    <t>District 13 Pre-K Center at 25 Dock Street</t>
  </si>
  <si>
    <t>25 Dock Street</t>
  </si>
  <si>
    <t>718-780-7690</t>
  </si>
  <si>
    <t>I.S. 71 - BROOKLYN</t>
  </si>
  <si>
    <t>718-302-7900</t>
  </si>
  <si>
    <t>NYU Lutheran</t>
  </si>
  <si>
    <t>WOODHULL MEDICAL &amp; MENTAL HEALTH CENTER</t>
  </si>
  <si>
    <t>P.S. 110 - BROOKLYN</t>
  </si>
  <si>
    <t>718-383-7600</t>
  </si>
  <si>
    <t xml:space="preserve">Old - Potential Lead </t>
  </si>
  <si>
    <t>P.S. 338 - Brooklyn</t>
  </si>
  <si>
    <t>929-397-9171</t>
  </si>
  <si>
    <t>BKS</t>
  </si>
  <si>
    <t>UNIVERSITY HOSPITAL OF BROOKLYN</t>
  </si>
  <si>
    <t>P.S./I.S. 437 - BROOKLYN</t>
  </si>
  <si>
    <t>718-686-2730</t>
  </si>
  <si>
    <t>NEWYORK-PRESBYTERIAN BROOKLYN METHODIST HOSPITAL</t>
  </si>
  <si>
    <t>K280</t>
  </si>
  <si>
    <t>Bishop Ford School</t>
  </si>
  <si>
    <t xml:space="preserve">500 19th Street </t>
  </si>
  <si>
    <t>718-369-4450</t>
  </si>
  <si>
    <t>P.S. 26 - BROOKLYN</t>
  </si>
  <si>
    <t>718-919-5707</t>
  </si>
  <si>
    <t>BOYS &amp; GIRLS HS - K</t>
  </si>
  <si>
    <t>718-467-1700</t>
  </si>
  <si>
    <t>NYU Lutheran Family Health Centers/ Lutheran Medical Center</t>
  </si>
  <si>
    <t>INTERFAITH MEDICAL CENTER</t>
  </si>
  <si>
    <t>BROWNSVILLE DIPLOMA PLUS HS - K</t>
  </si>
  <si>
    <t>718-778-7305</t>
  </si>
  <si>
    <t>No Gym</t>
  </si>
  <si>
    <t>KINGSBROOK JEWISH MEDICAL CENTER</t>
  </si>
  <si>
    <t>P.S. 181 - BROOKLYN</t>
  </si>
  <si>
    <t>718-462-5298</t>
  </si>
  <si>
    <t>Beacon</t>
  </si>
  <si>
    <t>P.S. 66 - BROOKLYN</t>
  </si>
  <si>
    <t>718-922-3505</t>
  </si>
  <si>
    <t>BROOKDALE HOSPITAL MEDICAL CENTER</t>
  </si>
  <si>
    <t>P.S. 114 - BROOKLYN</t>
  </si>
  <si>
    <t>718-257-4428</t>
  </si>
  <si>
    <t>SPRING CREEK EDUCATIONAL CAMPUS - BROOKLYN</t>
  </si>
  <si>
    <t>718-688-7230</t>
  </si>
  <si>
    <t>CYPRESS HILLS COMMUNITY SCHOOL - BROOKLYN</t>
  </si>
  <si>
    <t>718-964-1180</t>
  </si>
  <si>
    <t>P.S. 229 - BROOKLYN</t>
  </si>
  <si>
    <t>718-236-5447</t>
  </si>
  <si>
    <t>P.S. 205 - BROOKLYN</t>
  </si>
  <si>
    <t>718-236-2380</t>
  </si>
  <si>
    <t>K560</t>
  </si>
  <si>
    <t>District 20 Pre-K Center at 550 59th Street</t>
  </si>
  <si>
    <t>550 59 Street</t>
  </si>
  <si>
    <t>718-238-7760</t>
  </si>
  <si>
    <t>718-630-3899</t>
  </si>
  <si>
    <t>I.S. 96 - BROOKLYN</t>
  </si>
  <si>
    <t>718-236-1344</t>
  </si>
  <si>
    <t>CONEY ISLAND HOSPITAL</t>
  </si>
  <si>
    <t>K687</t>
  </si>
  <si>
    <t>Brooklyn's Daily Discovery Pre-K Center at 10 Bouck Court</t>
  </si>
  <si>
    <t>10 Bouck Court</t>
  </si>
  <si>
    <t>718-787-3940</t>
  </si>
  <si>
    <t>P.S. 152 - BROOKLYN</t>
  </si>
  <si>
    <t>718-434-5222</t>
  </si>
  <si>
    <t>MOUNT SINAI BROOKLYN</t>
  </si>
  <si>
    <t>P.S./I.S. 395 - BROOKLYN</t>
  </si>
  <si>
    <t>718-693-3426</t>
  </si>
  <si>
    <t>K063</t>
  </si>
  <si>
    <t>The Joan Snow Pre-K Center at 1340 East 29th Street</t>
  </si>
  <si>
    <t>1340 East 29 Street</t>
  </si>
  <si>
    <t>718-758-8970</t>
  </si>
  <si>
    <t>P.S. 12 - BROOKLYN</t>
  </si>
  <si>
    <t>718-953-4569</t>
  </si>
  <si>
    <t>P.S. 156 - BROOKLYN</t>
  </si>
  <si>
    <t>718-498-2811</t>
  </si>
  <si>
    <t>P.S. 19 - QUEENS</t>
  </si>
  <si>
    <t>718-424-5859</t>
  </si>
  <si>
    <t>ELMHURST HOSPITAL CENTER</t>
  </si>
  <si>
    <t>ELMHURST EDUCATIONAL CAMPUS - Q</t>
  </si>
  <si>
    <t>718-271-1487</t>
  </si>
  <si>
    <t>Q391</t>
  </si>
  <si>
    <t>Mosaic Pre-K Center at 44-15 Judge Street</t>
  </si>
  <si>
    <t>44-15 Judge Street</t>
  </si>
  <si>
    <t>718-396-3739</t>
  </si>
  <si>
    <t>P.S. 24 - QUEENS</t>
  </si>
  <si>
    <t>718-359-2288</t>
  </si>
  <si>
    <t>Q454</t>
  </si>
  <si>
    <t>District 25 Pre-K Center at 123-07 22nd Avenue</t>
  </si>
  <si>
    <t xml:space="preserve">123-07 22nd Avenue </t>
  </si>
  <si>
    <t>718-463-9610</t>
  </si>
  <si>
    <t>P.S./I.S. 266 - QUEENS</t>
  </si>
  <si>
    <t>718-479-3920</t>
  </si>
  <si>
    <t>LONG ISLAND JEWISH MEDICAL CENTER</t>
  </si>
  <si>
    <t>929-267-5900</t>
  </si>
  <si>
    <t>P.S. 42 - QUEENS</t>
  </si>
  <si>
    <t>718-634-7914</t>
  </si>
  <si>
    <t>ST JOHNS EPISCOPAL HOSPITAL SO SHORE</t>
  </si>
  <si>
    <t>Beach Channel Educational Campus</t>
  </si>
  <si>
    <t>718-634-1970</t>
  </si>
  <si>
    <t>Q473</t>
  </si>
  <si>
    <t>District 27 Pre-K Center at 133-40 79 Street</t>
  </si>
  <si>
    <t>133-40 79 Street</t>
  </si>
  <si>
    <t>347-464-3441</t>
  </si>
  <si>
    <t>J.H.S. 72 - QUEENS</t>
  </si>
  <si>
    <t>718-723-6200</t>
  </si>
  <si>
    <t>JAMAICA HOSPITAL MEDICAL CENTER</t>
  </si>
  <si>
    <t>P.S./ I.S. 314 - Queens</t>
  </si>
  <si>
    <t>718-558-6220</t>
  </si>
  <si>
    <t>QUEENS HOSPITAL CENTER</t>
  </si>
  <si>
    <t>Q383</t>
  </si>
  <si>
    <t>Ezra Jack Keats Pre-K Center at 132-10 Jamaica Avenue</t>
  </si>
  <si>
    <t>132-10 Jamaica Avenue</t>
  </si>
  <si>
    <t>718-298-7900</t>
  </si>
  <si>
    <t>P.S. /I.S 295 - QUEENS</t>
  </si>
  <si>
    <t>718-464-1433</t>
  </si>
  <si>
    <t>P.S. 270 - QUEENS</t>
  </si>
  <si>
    <t>718-341-8280</t>
  </si>
  <si>
    <t>Q381</t>
  </si>
  <si>
    <t>District 29 Pre-K Center at 168-42 Jamaica Avenue</t>
  </si>
  <si>
    <t>168-42 Jamaica Avenue</t>
  </si>
  <si>
    <t>718-480-2540</t>
  </si>
  <si>
    <t>LONG ISLAND CITY HS(NEW)-Q</t>
  </si>
  <si>
    <t>718-545-7095</t>
  </si>
  <si>
    <t>Elmhurst Hospital Center</t>
  </si>
  <si>
    <t>MOUNT SINAI HOSPITAL - MOUNT SINAI HOSPITAL OF QUEENS</t>
  </si>
  <si>
    <t>P.S. 11 - QUEENS</t>
  </si>
  <si>
    <t>718-779-2090</t>
  </si>
  <si>
    <t>Q397</t>
  </si>
  <si>
    <t>District 30 Pre-K Center at 3252 37th Street</t>
  </si>
  <si>
    <t>3252 37th Street</t>
  </si>
  <si>
    <t>718-316-9337</t>
  </si>
  <si>
    <t>P.S./I.S. 48 - Staten Island</t>
  </si>
  <si>
    <t>718-447-8323</t>
  </si>
  <si>
    <t>STATEN ISLAND UNIVERSITY HOSP-NORTH</t>
  </si>
  <si>
    <t>ELIZABETH A. CONNELLY CAMPUS - S.I.</t>
  </si>
  <si>
    <t>718-697-5250</t>
  </si>
  <si>
    <t>RICHMOND UNIVERSITY MEDICAL CENTER</t>
  </si>
  <si>
    <t>P.S. 56 - STATEN ISLAND</t>
  </si>
  <si>
    <t>718-605-1189</t>
  </si>
  <si>
    <t>STATEN ISLAND UNIVERSITY HOSP-SOUTH</t>
  </si>
  <si>
    <t>R113</t>
  </si>
  <si>
    <t>The Richmond Pre-K Center at 841 Father Capodanno Boulevard</t>
  </si>
  <si>
    <t>841 Father Capodanno Boulevard</t>
  </si>
  <si>
    <t>929-482-4340</t>
  </si>
  <si>
    <t>P.S. 145 - BROOKLYN</t>
  </si>
  <si>
    <t>718-821-4823</t>
  </si>
  <si>
    <t>Old building</t>
  </si>
  <si>
    <t>NTA</t>
  </si>
  <si>
    <t>PENDING
Ongoing construction?</t>
  </si>
  <si>
    <t>ODP</t>
  </si>
  <si>
    <t>Lower East Side</t>
  </si>
  <si>
    <t>Upper West Side</t>
  </si>
  <si>
    <t>East Harlem South</t>
  </si>
  <si>
    <t>East Harlem North</t>
  </si>
  <si>
    <t>Washington Heights South</t>
  </si>
  <si>
    <t>Washington Heights North</t>
  </si>
  <si>
    <t>I.S. 184 - BRONX</t>
  </si>
  <si>
    <t>Melrose South-Mott Haven North</t>
  </si>
  <si>
    <t>East Concourse-Concourse Village</t>
  </si>
  <si>
    <t>I.S. 174 - BRONX</t>
  </si>
  <si>
    <t>Schuylerville-Throgs Neck-Edgewater Park</t>
  </si>
  <si>
    <t>Soundview-Castle Hill-Clason Point-Harding Park</t>
  </si>
  <si>
    <t>Hunts Point</t>
  </si>
  <si>
    <t>I.S. 339 (OLD 147) - BRONX</t>
  </si>
  <si>
    <t>Bronxdale</t>
  </si>
  <si>
    <t>East Tremont</t>
  </si>
  <si>
    <t>Clinton Hill</t>
  </si>
  <si>
    <t>Williamsburg</t>
  </si>
  <si>
    <t>J.H.S. 126 - BROOKLYN</t>
  </si>
  <si>
    <t>Stuyvesant Heights</t>
  </si>
  <si>
    <t>Brownsville</t>
  </si>
  <si>
    <t>East New York</t>
  </si>
  <si>
    <t>Bensonhurst East</t>
  </si>
  <si>
    <t>Flatbush</t>
  </si>
  <si>
    <t>Ocean Hill</t>
  </si>
  <si>
    <t>North Corona</t>
  </si>
  <si>
    <t>Hammels-Arverne-Edgemere</t>
  </si>
  <si>
    <t>Breezy Point-Belle Harbor-Rockaway Park-Broad Channel</t>
  </si>
  <si>
    <t>Springfield Gardens North</t>
  </si>
  <si>
    <t>University Heights-Morris Heights</t>
  </si>
  <si>
    <t>Van Cortlandt Village</t>
  </si>
  <si>
    <t>P.S. 396 (TANDEM K327-D23)-K</t>
  </si>
  <si>
    <t>Astoria</t>
  </si>
  <si>
    <t>Elmhurst</t>
  </si>
  <si>
    <t>Longwood</t>
  </si>
  <si>
    <t>P.S. 198 - BRONX</t>
  </si>
  <si>
    <t>Crown Heights North</t>
  </si>
  <si>
    <t>West Concourse</t>
  </si>
  <si>
    <t>I.S. 101 - BRONX</t>
  </si>
  <si>
    <t>P.S./I.S. 189 - BRONX</t>
  </si>
  <si>
    <t>MONTEFIORE MEDICAL CENTER-WAKEFIELD HOSPITAL</t>
  </si>
  <si>
    <t>East Flatbush-Farragut</t>
  </si>
  <si>
    <t>Battery Park City-Lower Manhattan</t>
  </si>
  <si>
    <t>Lenox Hill-Roosevelt Island</t>
  </si>
  <si>
    <t>P.S. 43 - QUEENS</t>
  </si>
  <si>
    <t>Jamaica</t>
  </si>
  <si>
    <t>Kensington-Ocean Parkway</t>
  </si>
  <si>
    <t>Windsor Terrace</t>
  </si>
  <si>
    <t>P.S. 32 - BROOKLYN</t>
  </si>
  <si>
    <t>Construction -Addition</t>
  </si>
  <si>
    <t>NYU LANGONE HEALTH-COBBLE HILL</t>
  </si>
  <si>
    <t>Canarsie</t>
  </si>
  <si>
    <t>Central Harlem South</t>
  </si>
  <si>
    <t>Lincoln Square</t>
  </si>
  <si>
    <t>Morningside Heights</t>
  </si>
  <si>
    <t>Hamilton Heights</t>
  </si>
  <si>
    <t>PS/IS 263 - Manhattan</t>
  </si>
  <si>
    <t>NEW YORK PRESBYTERIAN HOSPITAL - ALLEN HOSPITAL</t>
  </si>
  <si>
    <t>P.S. 156 - BRONX</t>
  </si>
  <si>
    <t>P.S. 220 - BRONX</t>
  </si>
  <si>
    <t>MORRIS HEIGHTS EDUCATIONAL COMPLEX - BRONX</t>
  </si>
  <si>
    <t>P.S. 79 - BRONX</t>
  </si>
  <si>
    <t>P.S. 95 - BRONX</t>
  </si>
  <si>
    <t>I.S. 127 - BRONX</t>
  </si>
  <si>
    <t>P.S. 153 - BRONX</t>
  </si>
  <si>
    <t>P.S. 214 - BRONX</t>
  </si>
  <si>
    <t>Park Slope-Gowanus</t>
  </si>
  <si>
    <t>Bath Beach</t>
  </si>
  <si>
    <t>Bensonhurst West</t>
  </si>
  <si>
    <t>P.S. 7 - BROOKLYN</t>
  </si>
  <si>
    <t>WYCKOFF HEIGHTS MEDICAL CENTER</t>
  </si>
  <si>
    <t>East Flushing</t>
  </si>
  <si>
    <t>P.S./I.S. 113 - QUEENS</t>
  </si>
  <si>
    <t>LONG ISLAND JEWISH FOREST HILLS</t>
  </si>
  <si>
    <t>Woodside</t>
  </si>
  <si>
    <t>J.H.S. 60 - MANHATTAN</t>
  </si>
  <si>
    <t xml:space="preserve">420 EAST 12 STREET </t>
  </si>
  <si>
    <t>3--Not Accessible</t>
  </si>
  <si>
    <t>No Accessibility</t>
  </si>
  <si>
    <t>P.S. 134 - MANHATTAN</t>
  </si>
  <si>
    <t>P.S. 242 (OLD P144) - MANHATTAN</t>
  </si>
  <si>
    <t>P.S. 175 - MANHATTAN</t>
  </si>
  <si>
    <t>HARLEM HOSPITAL CENTER</t>
  </si>
  <si>
    <t>P.S. 48 - MANHATTAN</t>
  </si>
  <si>
    <t>P.S. 128 - MANHATTAN</t>
  </si>
  <si>
    <t>P.S. 153 - MANHATTAN</t>
  </si>
  <si>
    <t>I.S. 151 - BRONX</t>
  </si>
  <si>
    <t>P.S. 68 - BRONX</t>
  </si>
  <si>
    <t>Parkchester</t>
  </si>
  <si>
    <t>P.S. 9 - BROOKLYN</t>
  </si>
  <si>
    <t>Greenpoint</t>
  </si>
  <si>
    <t>Low AC, but only PK option in D14</t>
  </si>
  <si>
    <t>DUMBO-Vinegar Hill-Downtown Brooklyn-Boerum Hill</t>
  </si>
  <si>
    <t>PROSPECT HEIGHTS HS - K</t>
  </si>
  <si>
    <t>GRAND STREET CAMPUS (OLD E.D.HS)- K</t>
  </si>
  <si>
    <t>Bellerose</t>
  </si>
  <si>
    <t>Queens Village</t>
  </si>
  <si>
    <t>P.S. 6 - BROOKLYN</t>
  </si>
  <si>
    <t>Belmont</t>
  </si>
  <si>
    <t>Laurelton</t>
  </si>
  <si>
    <t>THE WALTER MCCAFFREY CAMPUS - QUEENS</t>
  </si>
  <si>
    <t>P.S. 15 - QUEENS</t>
  </si>
  <si>
    <t>P.S. 50 - QUEENS</t>
  </si>
  <si>
    <t>Grasmere-Arrochar-Ft. Wadsworth</t>
  </si>
  <si>
    <t>P.S. 92 - QUEENS</t>
  </si>
  <si>
    <t>Mariner's Harbor-Arlington-Port Ivory-Graniteville</t>
  </si>
  <si>
    <t>P.S. 13 - STATEN ISLAND</t>
  </si>
  <si>
    <t>RUMC-BAYLEY SETON</t>
  </si>
  <si>
    <t>Rossville-Woodrow</t>
  </si>
  <si>
    <t>P.S. 22 - BROOKLYN</t>
  </si>
  <si>
    <t>ARTHUR D. PHILLIPS SCHOOL - S.I.</t>
  </si>
  <si>
    <t>P.S. 289 - BROOKLYN</t>
  </si>
  <si>
    <t>Bushwick South</t>
  </si>
  <si>
    <t xml:space="preserve">M060 </t>
  </si>
  <si>
    <t>P.S. 124 (ECF) - MANHATTAN</t>
  </si>
  <si>
    <t>Claremont-Bathgate</t>
  </si>
  <si>
    <t>P.S. 48 - BRONX</t>
  </si>
  <si>
    <t>1--Low AC</t>
  </si>
  <si>
    <t>JOHN ADAMS HS - QUEENS</t>
  </si>
  <si>
    <t>South Ozone Park</t>
  </si>
  <si>
    <t>2--Low AC</t>
  </si>
  <si>
    <t>Long Island Jewish Medical Center</t>
  </si>
  <si>
    <t>P.S. 173 - MANHATTAN</t>
  </si>
  <si>
    <t>I.S. 53 - QUEENS</t>
  </si>
  <si>
    <t>Far Rockaway-Bayswater</t>
  </si>
  <si>
    <t>1--Flag</t>
  </si>
  <si>
    <t>P.S. 200 (TANDEM M010) - MANHATTAN</t>
  </si>
  <si>
    <t>Central Harlem North-Polo Grounds</t>
  </si>
  <si>
    <t>THE HERITAGE SCHOOL - MANHATTAN</t>
  </si>
  <si>
    <t>Morrisania-Melrose</t>
  </si>
  <si>
    <t>WATER'S EDGE EDUCATIONAL CAMPUS - K</t>
  </si>
  <si>
    <t>Exterior Mod</t>
  </si>
  <si>
    <t>HARRY VANARSDALE VOC H (WHITNEY)-K</t>
  </si>
  <si>
    <t>North Side-South Side</t>
  </si>
  <si>
    <t>SAMUEL J. TILDEN EDUCATIONAL CAMPUS - K</t>
  </si>
  <si>
    <t>Rugby-Remsen Village</t>
  </si>
  <si>
    <t>QUEENS VOC HS - Q</t>
  </si>
  <si>
    <t>Hunters Point-Sunnyside-West Maspeth</t>
  </si>
  <si>
    <t>P.S. 11 - BROOKLYN</t>
  </si>
  <si>
    <t>SOUTH SHORE EDUCATIONAL CAMPUS - K</t>
  </si>
  <si>
    <t>P.S. 234 (PAIRED W I129) - BRONX</t>
  </si>
  <si>
    <t>Co-op City</t>
  </si>
  <si>
    <t>BAYARD RUSTIN EDUCATIONAL COMP-M</t>
  </si>
  <si>
    <t>Hudson Yards-Chelsea-Flatiron-Union Square</t>
  </si>
  <si>
    <t>LENOX HEALTH GREENWICH VILLAGE</t>
  </si>
  <si>
    <t>I.S. 113 - BRONX</t>
  </si>
  <si>
    <t>Williamsbridge-Olinville</t>
  </si>
  <si>
    <t>1-Low AC</t>
  </si>
  <si>
    <t>Marble Hill-Inwood</t>
  </si>
  <si>
    <t>Mott Haven-Port Morris</t>
  </si>
  <si>
    <t>P.S./I.S. 218 - BRONX</t>
  </si>
  <si>
    <t>P.S. 15 - BRONX</t>
  </si>
  <si>
    <t>Kingsbridge Heights</t>
  </si>
  <si>
    <t>Fordham South</t>
  </si>
  <si>
    <t xml:space="preserve">M.S./H.S. 368 - BRONX             </t>
  </si>
  <si>
    <t>Spuyten Duyvil-Kingsbridge</t>
  </si>
  <si>
    <t>Crotona Park East</t>
  </si>
  <si>
    <t>JAMES MONROE HS CAMPUS ANNEX - BRONX</t>
  </si>
  <si>
    <t>West Farms-Bronx River</t>
  </si>
  <si>
    <t>ADAMS STREET EDUCATIONAL CAMPUS - K</t>
  </si>
  <si>
    <t>P.S. 233 - BROOKLYN</t>
  </si>
  <si>
    <t>Cypress Hills-City Line</t>
  </si>
  <si>
    <t>P.S./ I.S. 163 - BROOKLYN</t>
  </si>
  <si>
    <t>Glendale</t>
  </si>
  <si>
    <t>PS/IS 128</t>
  </si>
  <si>
    <t>Middle Village</t>
  </si>
  <si>
    <t>J.H.S. 25 - QUEENS</t>
  </si>
  <si>
    <t>J.H.S. 168 - QUEENS</t>
  </si>
  <si>
    <t>Kew Gardens Hills</t>
  </si>
  <si>
    <t>P.S./I.S. 208 - QUEENS</t>
  </si>
  <si>
    <t>I.S. 226 - QUEENS</t>
  </si>
  <si>
    <t>METROPOLITAN AVENUE CAMPUS - QUEENS</t>
  </si>
  <si>
    <t>Forest Hills</t>
  </si>
  <si>
    <t>HUNTERS POINT CAMPUS - QUEENS</t>
  </si>
  <si>
    <t>NYU LANGONE HOSPITALS</t>
  </si>
  <si>
    <t>East Village</t>
  </si>
  <si>
    <t>I.S. 70 - MANHATTAN</t>
  </si>
  <si>
    <t>EAST SIDE MIDDLE SCHOOL - MANHATTAN</t>
  </si>
  <si>
    <t>Yorkville</t>
  </si>
  <si>
    <t>P.S. 226 - BROOKLYN</t>
  </si>
  <si>
    <t>Borough Park</t>
  </si>
  <si>
    <t>NEW YORK COMMUNITY HOSPITAL OF BROOKLYN, INC</t>
  </si>
  <si>
    <t>I.S. 44 - MANHATTAN</t>
  </si>
  <si>
    <t>P.S. 75 - MANHATTAN</t>
  </si>
  <si>
    <t>P.S./I.S. 176 - MANHATTAN</t>
  </si>
  <si>
    <t>I.S. 232 - BRONX</t>
  </si>
  <si>
    <t>Woodlawn-Wakefield</t>
  </si>
  <si>
    <t>I.S. 181 - BRONX</t>
  </si>
  <si>
    <t>EVANDER CHILDS HS - X</t>
  </si>
  <si>
    <t>MONTEFIORE MEDICAL CENTER - HENRY &amp; LUCY MOSES DIV</t>
  </si>
  <si>
    <t>THE LT. CURTIS MEYRAN AND JOHN BELLEW ED COMPLEX</t>
  </si>
  <si>
    <t>Van Nest-Morris Park-Westchester Square</t>
  </si>
  <si>
    <t>Prospect Heights</t>
  </si>
  <si>
    <t>Crown Heights South</t>
  </si>
  <si>
    <t>Carroll Gardens-Columbia Street-Red Hook</t>
  </si>
  <si>
    <t>I.S. 88 - BROOKLYN</t>
  </si>
  <si>
    <t>John Jay Educational Campus</t>
  </si>
  <si>
    <t>SUNSET PARK HS - BROOKLYN</t>
  </si>
  <si>
    <t>CALVARY HOSPITAL</t>
  </si>
  <si>
    <t>BKLYN HS OF THE ARTS (OL S J HL)-K</t>
  </si>
  <si>
    <t>I.S. 2 - BROOKLYN</t>
  </si>
  <si>
    <t>Prospect Lefferts Gardens-Wingate</t>
  </si>
  <si>
    <t>Erasmus</t>
  </si>
  <si>
    <t>ERASMUS HALL CAMPUS - K</t>
  </si>
  <si>
    <t>I.S. 166 - BROOKLYN</t>
  </si>
  <si>
    <t>Cesiah Toro Mullane School</t>
  </si>
  <si>
    <t>I.S. 223 - BROOKLYN</t>
  </si>
  <si>
    <t>PS 264 BAY RIDGE ELEM SCL FOR THE ARTS - BROOKLYN</t>
  </si>
  <si>
    <t>Bay Ridge</t>
  </si>
  <si>
    <t>P.S./I.S.30 MARY WHITE OVINGTON - BROOKLYN</t>
  </si>
  <si>
    <t>NEW UTRECHT HS - K</t>
  </si>
  <si>
    <t>I.S. 275 - BROOKLYN</t>
  </si>
  <si>
    <t>I.S. 5 - QUEENS</t>
  </si>
  <si>
    <t>Elmhurst-Maspeth</t>
  </si>
  <si>
    <t>P.S./ I.S. 311 - QUEENS</t>
  </si>
  <si>
    <t>P.S. 315 - Queens</t>
  </si>
  <si>
    <t>P.S. 124 - QUEENS</t>
  </si>
  <si>
    <t>St. Albans</t>
  </si>
  <si>
    <t>I.S. 227 - QUEENS</t>
  </si>
  <si>
    <t>East Elmhurst</t>
  </si>
  <si>
    <t>Stapleton-Rosebank</t>
  </si>
  <si>
    <t>I.S. 34 (OLD TOTTENVILLE) - S.I</t>
  </si>
  <si>
    <t>Charleston-Richmond Valley-Tottenville</t>
  </si>
  <si>
    <t>I.S. 61 - STATEN ISLAND</t>
  </si>
  <si>
    <t>New Brighton-Silver Lake</t>
  </si>
  <si>
    <t>TOTTENVILLE HS - S. I.</t>
  </si>
  <si>
    <t>Annadale-Huguenot-Prince's Bay-Eltingville</t>
  </si>
  <si>
    <t>WASHINGTON IRVING HS - MANHATTAN</t>
  </si>
  <si>
    <t>Gramercy</t>
  </si>
  <si>
    <t>ESHS</t>
  </si>
  <si>
    <t>NYU LANGONE ORTHOPEDIC HOSPITAL</t>
  </si>
  <si>
    <t>TERENCE D. TOLBERT EDUCATION COMPLEX - MANHATTAN</t>
  </si>
  <si>
    <t>Manhattanville</t>
  </si>
  <si>
    <t>ARTHUR SCHOMBURG HS (IS 201) - M</t>
  </si>
  <si>
    <t>GREGORIO LUPERON PREP. SCHOOL - M</t>
  </si>
  <si>
    <t>I.S. 254 - BRONX</t>
  </si>
  <si>
    <t>WINGS ACADEMY - X</t>
  </si>
  <si>
    <t>SHIRLEY CHISHOLM CAMPUS - K</t>
  </si>
  <si>
    <t>I.S. 234 - BROOKLYN</t>
  </si>
  <si>
    <t>Madison</t>
  </si>
  <si>
    <t>J.H.S. 185 - QUEENS</t>
  </si>
  <si>
    <t>Murray Hill</t>
  </si>
  <si>
    <t>I.S. 51 - STATEN ISLAND</t>
  </si>
  <si>
    <t>Port Richmond</t>
  </si>
  <si>
    <t>JOHN F. KENNEDY HS - X</t>
  </si>
  <si>
    <t>I.S. 383 - BROOKLYN</t>
  </si>
  <si>
    <t>Bushwick North</t>
  </si>
  <si>
    <t>4--Low AC</t>
  </si>
  <si>
    <t>MIDTOWN EAST CAMPUS - MANHATTAN</t>
  </si>
  <si>
    <t>Turtle Bay-East Midtown</t>
  </si>
  <si>
    <t>ROCKEFELLER UNIVERSITY HOSPITAL</t>
  </si>
  <si>
    <t>WILLIAM MAXWELL CTE HS - K</t>
  </si>
  <si>
    <t>East New York (Pennsylvania Ave)</t>
  </si>
  <si>
    <t>P.S. 51 ELIAS HOWE - MANHATTAN</t>
  </si>
  <si>
    <t>Clinton</t>
  </si>
  <si>
    <t>P.S. 101 - MANHATTAN</t>
  </si>
  <si>
    <t>P.S. 146 - MANHATTAN</t>
  </si>
  <si>
    <t>MANHTN CT FOR MATH &amp; SCI. HS - M</t>
  </si>
  <si>
    <t>P.S. 92 - MANHATTAN</t>
  </si>
  <si>
    <t>J.H.S. 203 - BRONX</t>
  </si>
  <si>
    <t>THE NORWOOD EAST CAMPUS - BRONX</t>
  </si>
  <si>
    <t>Norwood</t>
  </si>
  <si>
    <t>BOYS HS (OLD) - K</t>
  </si>
  <si>
    <t>Bedford</t>
  </si>
  <si>
    <t>GEORGE WESTINGHOUSE VOC HS - K</t>
  </si>
  <si>
    <t>P.S. 261 - BROOKLYN</t>
  </si>
  <si>
    <t>Low Access</t>
  </si>
  <si>
    <t>P.S. 224 - BROOKLYN</t>
  </si>
  <si>
    <t>TELECOM. ARTS &amp; TECH. - K</t>
  </si>
  <si>
    <t>THE GERALDINE FERRARO CAMPUS - QUEENS</t>
  </si>
  <si>
    <t>Ridgewood</t>
  </si>
  <si>
    <t>P.S. 186 - QUEENS</t>
  </si>
  <si>
    <t>Glen Oaks-Floral Park-New Hyde Park</t>
  </si>
  <si>
    <t>P.S. 253 -QUEENS</t>
  </si>
  <si>
    <t>Centreville Educational Building</t>
  </si>
  <si>
    <t>Ozone Park</t>
  </si>
  <si>
    <t>P.S. 6 - STATEN ISLAND</t>
  </si>
  <si>
    <t>JEROME PARKER CAMPUS - S.I.</t>
  </si>
  <si>
    <t>Todt Hill-Emerson Hill-Heartland Village-Lighthouse Hill</t>
  </si>
  <si>
    <t>P.S. 58 - STATEN ISLAND</t>
  </si>
  <si>
    <t>P.S. 722 (OTC) - STATEN ISLAND</t>
  </si>
  <si>
    <t>LOUIS D. BRANDEIS HS - MANHATTAN</t>
  </si>
  <si>
    <t>LENOX HILL HOSPITAL</t>
  </si>
  <si>
    <t>EDWARD A. REYNOLDS WEST SIDE HS- M</t>
  </si>
  <si>
    <t>P.S. 317 - BRONX</t>
  </si>
  <si>
    <t>Soundview-Bruckner</t>
  </si>
  <si>
    <t>I.S. 123 MINISCHOOL - BRONX</t>
  </si>
  <si>
    <t xml:space="preserve">0 out of 10 </t>
  </si>
  <si>
    <t>No Caf</t>
  </si>
  <si>
    <t xml:space="preserve">Mini- Building </t>
  </si>
  <si>
    <t>P.S. 90 - BRONX</t>
  </si>
  <si>
    <t>P.S. 132 - BRONX</t>
  </si>
  <si>
    <t>P.S. 236 (P173 ECC) - BRONX</t>
  </si>
  <si>
    <t>Mount Hope</t>
  </si>
  <si>
    <t>P.S. 226 MINISCHOOL - BRONX</t>
  </si>
  <si>
    <t>I.S./H.S. 362 - BRONX</t>
  </si>
  <si>
    <t>P.S. 102 - BRONX</t>
  </si>
  <si>
    <t>I.S. 258 - BROOKLYN</t>
  </si>
  <si>
    <t>P.S. 132 - BROOKLYN</t>
  </si>
  <si>
    <t>East Williamsburg</t>
  </si>
  <si>
    <t>P.S. 257 - BROOKLYN</t>
  </si>
  <si>
    <t>ROBESON HS COMP&amp;BUS TC (A HML)-K</t>
  </si>
  <si>
    <t>P.S. 279 - BROOKLYN</t>
  </si>
  <si>
    <t>ABRAHAM LINCOLN HS - K</t>
  </si>
  <si>
    <t>West Brighton</t>
  </si>
  <si>
    <t>P.S. 721 OTC - BROOKLYN</t>
  </si>
  <si>
    <t>Gravesend</t>
  </si>
  <si>
    <t>LEON GOLDSTEIN HS - BROOKLYN</t>
  </si>
  <si>
    <t>Sheepshead Bay-Gerritsen Beach-Manhattan Beach</t>
  </si>
  <si>
    <t>P.S. 332 - BROOKLYN</t>
  </si>
  <si>
    <t>P.S. 91 - QUEENS</t>
  </si>
  <si>
    <t>GROVER CLEVELAND HS - Q</t>
  </si>
  <si>
    <t>MASPETH HIGH SCHOOL - QUEENS</t>
  </si>
  <si>
    <t>Maspeth</t>
  </si>
  <si>
    <t>P.S. 29 - QUEENS</t>
  </si>
  <si>
    <t>College Point</t>
  </si>
  <si>
    <t>P.S. 79 - QUEENS</t>
  </si>
  <si>
    <t>Whitestone</t>
  </si>
  <si>
    <t>P.S. 163 - QUEENS</t>
  </si>
  <si>
    <t>Queensboro Hill</t>
  </si>
  <si>
    <t>NEWYORK-PRESBYTERIAN/QUEENS</t>
  </si>
  <si>
    <t>TOWNSEND HARRIS HS - Q</t>
  </si>
  <si>
    <t>P.S. 188 - QUEENS</t>
  </si>
  <si>
    <t>Oakland Gardens</t>
  </si>
  <si>
    <t>QNS HS OF TEACH., LIB. ARTS&amp;SCI-Q</t>
  </si>
  <si>
    <t>THE OZONE PARK EDUCATIONAL CAMPUS - QUEENS</t>
  </si>
  <si>
    <t>Woodhaven</t>
  </si>
  <si>
    <t>HS FOR CONST.TRADES,ENGG.,&amp; ARCH-Q</t>
  </si>
  <si>
    <t>Richmond Hill</t>
  </si>
  <si>
    <t>P.S. 752 (OLD J142) - QUEENS</t>
  </si>
  <si>
    <t>Baisley Park</t>
  </si>
  <si>
    <t>P.S. 144 - QUEENS</t>
  </si>
  <si>
    <t>HS FOR LAW ENFORCEMENT - QUEENS</t>
  </si>
  <si>
    <t>P.S. 35 - QUEENS</t>
  </si>
  <si>
    <t>Hollis</t>
  </si>
  <si>
    <t>P.S. 70 - QUEENS</t>
  </si>
  <si>
    <t>FRANK SINATRA HIGH SCHOOL-Q</t>
  </si>
  <si>
    <t>HS FOR INFORMATION TECH - QUEENS</t>
  </si>
  <si>
    <t>ADULT BASIC EDUCATION - QUEENS</t>
  </si>
  <si>
    <t>PKES</t>
  </si>
  <si>
    <t>RALPH MCKEE VOC HS - S. I.</t>
  </si>
  <si>
    <t>West New Brighton-New Brighton-St. George</t>
  </si>
  <si>
    <t>P.S. 37 ( OLD I24X)-STATEN ISLAND</t>
  </si>
  <si>
    <t>Great Kills</t>
  </si>
  <si>
    <t>MURRY BERGTRAUM HS (ECF) - M</t>
  </si>
  <si>
    <t>P.S. 166 - MANHATTAN</t>
  </si>
  <si>
    <t>P.S. 178 - MANHATTAN</t>
  </si>
  <si>
    <t>A. PHILLIP RANDOLPH HS - MANHATTAN</t>
  </si>
  <si>
    <t>P.S. 65 - BRONX</t>
  </si>
  <si>
    <t>P.S. 152 - BRONX</t>
  </si>
  <si>
    <t>JANE ADDAMS HS - X</t>
  </si>
  <si>
    <t>P.S. 56 - BRONX</t>
  </si>
  <si>
    <t>BROOKLYN TECH HS - K</t>
  </si>
  <si>
    <t>Fort Greene</t>
  </si>
  <si>
    <t>P.S. 23 - BROOKLYN</t>
  </si>
  <si>
    <t>P.S. 321 - BROOKLYN</t>
  </si>
  <si>
    <t>SOUTH BROOKLYN COMM. HS - K</t>
  </si>
  <si>
    <t>Lease Land lord</t>
  </si>
  <si>
    <t>BROOKLYN HIGH SCHOOL FOR LAW AND TECHNOLOGY-K</t>
  </si>
  <si>
    <t>P.S. 222 - BROOKLYN</t>
  </si>
  <si>
    <t>Georgetown-Marine Park-Bergen Beach-Mill Basin</t>
  </si>
  <si>
    <t>P.S. 254 - BROOKLYN</t>
  </si>
  <si>
    <t>CAMPUS MAGNET HS (JACKSON) - Q</t>
  </si>
  <si>
    <t>Cambria Heights</t>
  </si>
  <si>
    <t>SUSAN E. WAGNER HS - S. I.</t>
  </si>
  <si>
    <t>SUSAN E. WAGNER HS ANNEX - STATEN ISLAND</t>
  </si>
  <si>
    <t>EBC HS FOR PUBLIC SERV.-BUSHWICK-K</t>
  </si>
  <si>
    <t>Tier 3</t>
  </si>
  <si>
    <t>District</t>
  </si>
  <si>
    <t xml:space="preserve">K-8 Total Enrollment </t>
  </si>
  <si>
    <t>% Total</t>
  </si>
  <si>
    <t>Share of 60K</t>
  </si>
  <si>
    <t>Shelter Enrollment 
(Admin District)</t>
  </si>
  <si>
    <t>Share of 67,812K</t>
  </si>
  <si>
    <t>Potential REC Seats</t>
  </si>
  <si>
    <t>Seats Minus Shelter Students</t>
  </si>
  <si>
    <t>New Priority--REC Seats</t>
  </si>
  <si>
    <t>Seats in 70+17</t>
  </si>
  <si>
    <t>Seats-Students in Shelter</t>
  </si>
  <si>
    <t>TOTAL</t>
  </si>
  <si>
    <t>Pre-K Center RECs (COVID-19)</t>
  </si>
  <si>
    <t>Map of PKCs + Hospitals</t>
  </si>
  <si>
    <t>https://ewilliams9.carto.com/builder/685fabea-a7b5-4e77-9d0b-6555ecc67880/embed</t>
  </si>
  <si>
    <t>COVID-19 Planning</t>
  </si>
  <si>
    <t>Double Count GE</t>
  </si>
  <si>
    <t>Boro</t>
  </si>
  <si>
    <t>DBN</t>
  </si>
  <si>
    <t>Pcode (Galaxy ID)</t>
  </si>
  <si>
    <t>Zcode (Site ID)</t>
  </si>
  <si>
    <t>Building ID</t>
  </si>
  <si>
    <t>Secondary Bldg ID</t>
  </si>
  <si>
    <t>Building Type</t>
  </si>
  <si>
    <t>Name of Pre-K Center</t>
  </si>
  <si>
    <t>Zip</t>
  </si>
  <si>
    <t>Proximity to Hospital Ranking</t>
  </si>
  <si>
    <t>Size Ranking</t>
  </si>
  <si>
    <t>Transportation Ranking</t>
  </si>
  <si>
    <t>Recommended Enrichment Center?</t>
  </si>
  <si>
    <t>Notes</t>
  </si>
  <si>
    <t>FY20 Seat Capacity</t>
  </si>
  <si>
    <t>FY20 Class Capacity</t>
  </si>
  <si>
    <t>FY20 Pre-K GE Classes Planned</t>
  </si>
  <si>
    <t>FY20 SCIS Classes Planned</t>
  </si>
  <si>
    <t>FY20 12:1:2 Classes Planned</t>
  </si>
  <si>
    <t>FY20 8:1:2 Classes Planned</t>
  </si>
  <si>
    <t>FY20 6:1:2 Classes Planned</t>
  </si>
  <si>
    <t>FY20 3-K Classes Planned</t>
  </si>
  <si>
    <t>FY20 DL Classes Planned</t>
  </si>
  <si>
    <t>FY20 Total Planned Classes</t>
  </si>
  <si>
    <t>Site Phone Number</t>
  </si>
  <si>
    <t>Start Time</t>
  </si>
  <si>
    <t>End Time</t>
  </si>
  <si>
    <t>Early Childhood Director (ECD)</t>
  </si>
  <si>
    <t>ECD Email</t>
  </si>
  <si>
    <t>Assistant Principal(s)</t>
  </si>
  <si>
    <t>AP Email</t>
  </si>
  <si>
    <t>Site Coordinator</t>
  </si>
  <si>
    <t>Site Coordinator Email</t>
  </si>
  <si>
    <t>Secretary</t>
  </si>
  <si>
    <t>Secretary Email</t>
  </si>
  <si>
    <t>Enrollment Contact Name</t>
  </si>
  <si>
    <t>Enrollment Contact Email</t>
  </si>
  <si>
    <t>Enrollment Contact Phone</t>
  </si>
  <si>
    <t>Website</t>
  </si>
  <si>
    <t>Meals</t>
  </si>
  <si>
    <t>Play</t>
  </si>
  <si>
    <t>Early Drop off (Y/N)</t>
  </si>
  <si>
    <t>Late Pick up (Y/N)</t>
  </si>
  <si>
    <t>Building Accessibility</t>
  </si>
  <si>
    <t>Special Education Coordinator</t>
  </si>
  <si>
    <t>Special Education Coordinator Email</t>
  </si>
  <si>
    <t>M</t>
  </si>
  <si>
    <t>02M391</t>
  </si>
  <si>
    <t>02MP02</t>
  </si>
  <si>
    <t>Z128</t>
  </si>
  <si>
    <t>Freestanding</t>
  </si>
  <si>
    <t>New construction</t>
  </si>
  <si>
    <t>8:40 AM</t>
  </si>
  <si>
    <t>3:00 PM</t>
  </si>
  <si>
    <t>Aneesha Jacko</t>
  </si>
  <si>
    <t>AJacko@schools.nyc.gov</t>
  </si>
  <si>
    <t>Lisa Lew</t>
  </si>
  <si>
    <t>llew2@schools.nyc.gov</t>
  </si>
  <si>
    <t>Anna Biondo</t>
  </si>
  <si>
    <t>Abiondo@schools.nyc.gov</t>
  </si>
  <si>
    <t>Ana Perez</t>
  </si>
  <si>
    <t>Aperez43@schools.nyc.gov</t>
  </si>
  <si>
    <t>212-422-6310</t>
  </si>
  <si>
    <t>Breakfast / Lunch</t>
  </si>
  <si>
    <t>Contact program</t>
  </si>
  <si>
    <t>No</t>
  </si>
  <si>
    <t>n/a</t>
  </si>
  <si>
    <t>07X533</t>
  </si>
  <si>
    <t>07XP07</t>
  </si>
  <si>
    <t>Z029</t>
  </si>
  <si>
    <t>8:10 AM</t>
  </si>
  <si>
    <t>2:30 PM</t>
  </si>
  <si>
    <t>Carlyn Rahynes</t>
  </si>
  <si>
    <t>CRahyne2@schools.nyc.gov</t>
  </si>
  <si>
    <t>-</t>
  </si>
  <si>
    <t>Gladys Burgos</t>
  </si>
  <si>
    <t>Gburgos2@schools.nyc.gov</t>
  </si>
  <si>
    <t>Tracey Casson</t>
  </si>
  <si>
    <t>TCasson@schools.nyc.gov</t>
  </si>
  <si>
    <t>crahyne2@schools.nyc.gov</t>
  </si>
  <si>
    <t>https://www.learningthroughplaybx.org/</t>
  </si>
  <si>
    <t>Indoor/Outdoor (onsite) playspace</t>
  </si>
  <si>
    <t>Diana Washington</t>
  </si>
  <si>
    <t>dwashington16@schools.nyc.gov</t>
  </si>
  <si>
    <t>09X582</t>
  </si>
  <si>
    <t>09XP09</t>
  </si>
  <si>
    <t>Z066</t>
  </si>
  <si>
    <t>New construction (bathrooms in classrooms?</t>
  </si>
  <si>
    <t>8:05 AM</t>
  </si>
  <si>
    <t>2:25 PM</t>
  </si>
  <si>
    <t>Roxanne Batista</t>
  </si>
  <si>
    <t>rbatista@schools.nyc.gov</t>
  </si>
  <si>
    <t>Keisha Gordon Richards</t>
  </si>
  <si>
    <t>kgordonrichards@schools.nyc.gov</t>
  </si>
  <si>
    <t>Ada Parilla</t>
  </si>
  <si>
    <t>AParrilla@schools.nyc.gov</t>
  </si>
  <si>
    <t>Indoor/Outdoor (offsite) playspace</t>
  </si>
  <si>
    <t>10X535</t>
  </si>
  <si>
    <t>10XP10</t>
  </si>
  <si>
    <t>Z107</t>
  </si>
  <si>
    <t>Many SwDs; New construction</t>
  </si>
  <si>
    <t>Jacqueline Baker</t>
  </si>
  <si>
    <t>JBaker12@schools.nyc.gov</t>
  </si>
  <si>
    <t>Tulani Francis Samuel</t>
  </si>
  <si>
    <t>TFrancissamuel@schools.nyc.gov</t>
  </si>
  <si>
    <t>John Lopez</t>
  </si>
  <si>
    <t>jlopez60@schools.nyc.gov</t>
  </si>
  <si>
    <t>Xiomara Delgado</t>
  </si>
  <si>
    <t>XDelgado@schools.nyc.gov</t>
  </si>
  <si>
    <t>Contact Program</t>
  </si>
  <si>
    <t>Rebecka Plavnik</t>
  </si>
  <si>
    <t>rplavnik@schools.nyc.gov</t>
  </si>
  <si>
    <t>11X534</t>
  </si>
  <si>
    <t>11XP11</t>
  </si>
  <si>
    <t>Z038</t>
  </si>
  <si>
    <t>In School</t>
  </si>
  <si>
    <t>Co-located with district school</t>
  </si>
  <si>
    <t>8:00 AM</t>
  </si>
  <si>
    <t>2:20 PM</t>
  </si>
  <si>
    <t>Debbie Alford</t>
  </si>
  <si>
    <t>DAlford@schools.nyc.gov</t>
  </si>
  <si>
    <t>Shannon Greenberg-Garcia</t>
  </si>
  <si>
    <t>sgreenberggarci@schools.nyc.gov</t>
  </si>
  <si>
    <t>Melissa Carrasquillo</t>
  </si>
  <si>
    <t>MCarras@schools.nyc.gov</t>
  </si>
  <si>
    <t>K</t>
  </si>
  <si>
    <t>13K869</t>
  </si>
  <si>
    <t>13KP13</t>
  </si>
  <si>
    <t>Z090</t>
  </si>
  <si>
    <t>8:20 AM</t>
  </si>
  <si>
    <t>2:40 PM</t>
  </si>
  <si>
    <t>Stephanie Seaton</t>
  </si>
  <si>
    <t>SSeaton@schools.nyc.gov</t>
  </si>
  <si>
    <t>Margaret Vivian Liu</t>
  </si>
  <si>
    <t>MLiu8@schools.nyc.gov</t>
  </si>
  <si>
    <t>Donna Costa</t>
  </si>
  <si>
    <t>DCosta2@schools.nyc.gov</t>
  </si>
  <si>
    <t>sseaton@schools.nyc.gov</t>
  </si>
  <si>
    <t>Indoor (onsite)/Outdoor (offsite) playspace</t>
  </si>
  <si>
    <t>15K010</t>
  </si>
  <si>
    <t>15K863</t>
  </si>
  <si>
    <t>Hybrid</t>
  </si>
  <si>
    <t>Laura Scott</t>
  </si>
  <si>
    <t>LScott3@schools.nyc.gov</t>
  </si>
  <si>
    <t>Robert Grant</t>
  </si>
  <si>
    <t>rgrant@ps10.org</t>
  </si>
  <si>
    <t>Sandra Fajgier</t>
  </si>
  <si>
    <t>sfajgier@ps10.org</t>
  </si>
  <si>
    <t>Caroline Cappillo</t>
  </si>
  <si>
    <t>ccappil@schools.nyc.gov</t>
  </si>
  <si>
    <t xml:space="preserve">http://ps10.org </t>
  </si>
  <si>
    <t>20K768</t>
  </si>
  <si>
    <t>20KP20</t>
  </si>
  <si>
    <t>Z099</t>
  </si>
  <si>
    <t>Bathrooms in classrooms etc.?</t>
  </si>
  <si>
    <t>Dianne Gounardes</t>
  </si>
  <si>
    <t>DGounar@schools.nyc.gov</t>
  </si>
  <si>
    <t>Kelly Mazzariello</t>
  </si>
  <si>
    <t>KMazzariello@schools.nyc.gov</t>
  </si>
  <si>
    <t>Christina Coscia</t>
  </si>
  <si>
    <t xml:space="preserve">CCoscia@schools.nyc.gov </t>
  </si>
  <si>
    <t>Vicki Arcaro</t>
  </si>
  <si>
    <t>varcaro@schools.nyc.gov</t>
  </si>
  <si>
    <t>http://district20prek.org</t>
  </si>
  <si>
    <t>21K840</t>
  </si>
  <si>
    <t>21KP21</t>
  </si>
  <si>
    <t>Z095</t>
  </si>
  <si>
    <t>Jill Skop</t>
  </si>
  <si>
    <t>JSkop@schools.nyc.gov</t>
  </si>
  <si>
    <t>Karen McDonough</t>
  </si>
  <si>
    <t>KMcdonough2@schools.nyc.gov</t>
  </si>
  <si>
    <t>Dayna Gelfand</t>
  </si>
  <si>
    <t>DGelfand@schools.nyc.gov</t>
  </si>
  <si>
    <t>Ellen Meehan</t>
  </si>
  <si>
    <t>EMeehan2@schools.nyc.gov</t>
  </si>
  <si>
    <t>Dgelfand@schools.nyc.gov</t>
  </si>
  <si>
    <t>http://brooklynsdailydiscovery.com</t>
  </si>
  <si>
    <t>Elizabeth Snell</t>
  </si>
  <si>
    <t>esnell2@schools.nyc.gov</t>
  </si>
  <si>
    <t>22K853</t>
  </si>
  <si>
    <t>22KP22</t>
  </si>
  <si>
    <t>Z063</t>
  </si>
  <si>
    <t>Many SwDs; Old construction</t>
  </si>
  <si>
    <t>Rosalie Favuzza</t>
  </si>
  <si>
    <t>RFavuzz@schools.nyc.gov</t>
  </si>
  <si>
    <t>Kimberly Palmese</t>
  </si>
  <si>
    <t>KPalmese@schools.nyc.gov</t>
  </si>
  <si>
    <t>Patty Lee</t>
  </si>
  <si>
    <t>plee6@schools.nyc.gov</t>
  </si>
  <si>
    <t>Margaret Sears</t>
  </si>
  <si>
    <t>MSears@schools.nyc.gov</t>
  </si>
  <si>
    <t>https://www.thejoansnowprekcenters.com/</t>
  </si>
  <si>
    <t>Dorinda Tajes</t>
  </si>
  <si>
    <t>Dtajes@schools.nyc.gov</t>
  </si>
  <si>
    <t>Q</t>
  </si>
  <si>
    <t>24Q331</t>
  </si>
  <si>
    <t>24QP24</t>
  </si>
  <si>
    <t>Z022</t>
  </si>
  <si>
    <t>Beth Tekverk</t>
  </si>
  <si>
    <t>BTekverk@schools.nyc.gov</t>
  </si>
  <si>
    <t>Nancy Calabrese</t>
  </si>
  <si>
    <t>NCalabrese@schools.nyc.gov</t>
  </si>
  <si>
    <t>Lisa Tarsitano</t>
  </si>
  <si>
    <t>LTarsitano2@schools.nyc.gov</t>
  </si>
  <si>
    <t>Rossella Pepenella</t>
  </si>
  <si>
    <t>RPepenella@schools.nyc.gov</t>
  </si>
  <si>
    <t>ltarsitano2@schools.nyc.gov</t>
  </si>
  <si>
    <t>25Q409</t>
  </si>
  <si>
    <t>25QP25</t>
  </si>
  <si>
    <t>Z118</t>
  </si>
  <si>
    <t>8:15 AM</t>
  </si>
  <si>
    <t>2:35 PM</t>
  </si>
  <si>
    <t>Beth Levy</t>
  </si>
  <si>
    <t>BLevy1@schools.nyc.gov</t>
  </si>
  <si>
    <t>Maggie Klocek</t>
  </si>
  <si>
    <t>MKlocek@schools.nyc.gov</t>
  </si>
  <si>
    <t>Denise Reardon</t>
  </si>
  <si>
    <t>DReardon@schools.nyc.gov</t>
  </si>
  <si>
    <t>Maria Buettel</t>
  </si>
  <si>
    <t>Mbuettel@schools.nyc.gov</t>
  </si>
  <si>
    <t>Dreardon@schools.nyc.gov</t>
  </si>
  <si>
    <t>http://sites.google.com/d25.nyc/prek</t>
  </si>
  <si>
    <t>Breakfast/Lunch</t>
  </si>
  <si>
    <t>Indoor/Outdoor playspace</t>
  </si>
  <si>
    <t>27Q336</t>
  </si>
  <si>
    <t>27QP27</t>
  </si>
  <si>
    <t>Z127</t>
  </si>
  <si>
    <t>New Building</t>
  </si>
  <si>
    <t>Susan Settanni</t>
  </si>
  <si>
    <t>SSettanni@schools.nyc.gov</t>
  </si>
  <si>
    <t>Kim Rizzo</t>
  </si>
  <si>
    <t>KGori@schools.nyc.gov</t>
  </si>
  <si>
    <t>Lori Fiorentino</t>
  </si>
  <si>
    <t>LFioren@schools.nyc.gov</t>
  </si>
  <si>
    <t>Patti Sammon</t>
  </si>
  <si>
    <t>Psammon@schools.nyc.gov</t>
  </si>
  <si>
    <t>www.d27prekcenters.com</t>
  </si>
  <si>
    <t>Geralyn Dell Unto</t>
  </si>
  <si>
    <t>Gdellunto2@schools.nyc.gov</t>
  </si>
  <si>
    <t>28Q335</t>
  </si>
  <si>
    <t>28QP28</t>
  </si>
  <si>
    <t>Z019</t>
  </si>
  <si>
    <t>Doreen Duff</t>
  </si>
  <si>
    <t>DDuff@schools.nyc.gov</t>
  </si>
  <si>
    <t>Jien (Kimberly) Chan</t>
  </si>
  <si>
    <t>JChan16@schools.nyc.gov</t>
  </si>
  <si>
    <t>Janet Barth</t>
  </si>
  <si>
    <t>JBarth@schools.nyc.gov</t>
  </si>
  <si>
    <t>dduff@schools.nyc.gov</t>
  </si>
  <si>
    <t>Breakfast / Lunch / Snack(s)</t>
  </si>
  <si>
    <t>29Q381</t>
  </si>
  <si>
    <t>29QP29</t>
  </si>
  <si>
    <t>Z017</t>
  </si>
  <si>
    <t>New building</t>
  </si>
  <si>
    <t>Melody Davis</t>
  </si>
  <si>
    <t>Mdavis55@schools.nyc.gov</t>
  </si>
  <si>
    <t>Eve Fogel</t>
  </si>
  <si>
    <t>efogel@schools.nyc.gov</t>
  </si>
  <si>
    <t>Joyce Jones</t>
  </si>
  <si>
    <t>JJones6@schools.nyc.gov</t>
  </si>
  <si>
    <t>30Q389</t>
  </si>
  <si>
    <t>30QP30</t>
  </si>
  <si>
    <t>Z070</t>
  </si>
  <si>
    <t>Suzan Goldstein</t>
  </si>
  <si>
    <t>SGoldstein7@schools.nyc.gov</t>
  </si>
  <si>
    <t>Marie Turini</t>
  </si>
  <si>
    <t>MTurini@schools.nyc.gov</t>
  </si>
  <si>
    <t>Kristina Burbes</t>
  </si>
  <si>
    <t>KBurbes@schools.nyc.gov</t>
  </si>
  <si>
    <t>Maria Mackliff</t>
  </si>
  <si>
    <t>MMackliff@schools.nyc.gov</t>
  </si>
  <si>
    <t>30Q389@schools.nyc.gov</t>
  </si>
  <si>
    <t>http://district30prekcenters.com</t>
  </si>
  <si>
    <t>R</t>
  </si>
  <si>
    <t>31R066</t>
  </si>
  <si>
    <t>31RP31</t>
  </si>
  <si>
    <t>Z139</t>
  </si>
  <si>
    <t>Many SwDs; New building</t>
  </si>
  <si>
    <t>8:30 AM</t>
  </si>
  <si>
    <t>2:50 PM</t>
  </si>
  <si>
    <t>Edele Williams</t>
  </si>
  <si>
    <t>EWillia15@schools.nyc.gov</t>
  </si>
  <si>
    <t>Deborah Longo</t>
  </si>
  <si>
    <t>DLongo3@schools.nyc.gov</t>
  </si>
  <si>
    <t>Felicia Bernard</t>
  </si>
  <si>
    <t>fbernard2@schools.nyc.gov</t>
  </si>
  <si>
    <t>Martha Santos</t>
  </si>
  <si>
    <t>msantos11@schools.nyc.gov</t>
  </si>
  <si>
    <t>ewillia15@schools.nyc.gov</t>
  </si>
  <si>
    <t>http://therichmondprekcenter.edublogs.org/&lt;br&gt;</t>
  </si>
  <si>
    <t>indoor/Outdoor (onsite) playspace</t>
  </si>
  <si>
    <t>no</t>
  </si>
  <si>
    <t>yes</t>
  </si>
  <si>
    <t>Nicole Mandel</t>
  </si>
  <si>
    <t>NMandel@schools.nyc.gov</t>
  </si>
  <si>
    <t>Building</t>
  </si>
  <si>
    <t>Reason</t>
  </si>
  <si>
    <t>Est. REC Capacity</t>
  </si>
  <si>
    <t>Include in REC List? 
(Y/N)</t>
  </si>
  <si>
    <t>K020</t>
  </si>
  <si>
    <t>Shelter List</t>
  </si>
  <si>
    <t>K038</t>
  </si>
  <si>
    <t>Community School with SBHC</t>
  </si>
  <si>
    <t xml:space="preserve">great </t>
  </si>
  <si>
    <t>K049</t>
  </si>
  <si>
    <t>good</t>
  </si>
  <si>
    <t>K061</t>
  </si>
  <si>
    <t>K062</t>
  </si>
  <si>
    <t>First Floor Access - Ramp on E 7th Street, No Accessible Restrooms</t>
  </si>
  <si>
    <t>K105</t>
  </si>
  <si>
    <t>First Floor Access - Ramp on 58th Street, No Accessible Restrooms</t>
  </si>
  <si>
    <t>K113</t>
  </si>
  <si>
    <t>K117</t>
  </si>
  <si>
    <t>K169</t>
  </si>
  <si>
    <t xml:space="preserve">No Elevator - Ramp provides access to Cafeteria and some classrooms in 1992 addition. </t>
  </si>
  <si>
    <t>K188</t>
  </si>
  <si>
    <t>2 out of 10</t>
  </si>
  <si>
    <t>s</t>
  </si>
  <si>
    <t>Lift provides access in to original building - Access within the original building is only to Nurse's Office. Gymnasium addition first floor not attached to main structure.</t>
  </si>
  <si>
    <t>K220</t>
  </si>
  <si>
    <t>Minimal First Floor Access -  Ramp (Exit 3) on 49th Street, access to cafeteria.</t>
  </si>
  <si>
    <t>K259</t>
  </si>
  <si>
    <t>K307</t>
  </si>
  <si>
    <t>K314</t>
  </si>
  <si>
    <t>Shelter List; Community School with SBHC</t>
  </si>
  <si>
    <t>K320</t>
  </si>
  <si>
    <t>K324</t>
  </si>
  <si>
    <t>K420</t>
  </si>
  <si>
    <t>K486</t>
  </si>
  <si>
    <t>K505</t>
  </si>
  <si>
    <t>K590</t>
  </si>
  <si>
    <t>K600</t>
  </si>
  <si>
    <t>K902</t>
  </si>
  <si>
    <t>M008</t>
  </si>
  <si>
    <t>M009</t>
  </si>
  <si>
    <t>M017</t>
  </si>
  <si>
    <t>M042</t>
  </si>
  <si>
    <t>M046</t>
  </si>
  <si>
    <t>First Floor Access - Ramp on Fredrick Douglass Blvd. No Accessible Restrooms.</t>
  </si>
  <si>
    <t>M052</t>
  </si>
  <si>
    <t>No meaningful access. No Elevator.</t>
  </si>
  <si>
    <t>M064</t>
  </si>
  <si>
    <t>Basement Access -  Ramp on Avenue B. No Accessible Restrooms.</t>
  </si>
  <si>
    <t>M083</t>
  </si>
  <si>
    <t>M088</t>
  </si>
  <si>
    <t>M108</t>
  </si>
  <si>
    <t xml:space="preserve">good building </t>
  </si>
  <si>
    <t>First Floor Access - E 109th Street. No Accessible Restrooms.</t>
  </si>
  <si>
    <t>M113</t>
  </si>
  <si>
    <t>M117</t>
  </si>
  <si>
    <t>M121</t>
  </si>
  <si>
    <t xml:space="preserve">bad option </t>
  </si>
  <si>
    <t>M131</t>
  </si>
  <si>
    <t>M143</t>
  </si>
  <si>
    <t>M155</t>
  </si>
  <si>
    <t>6 Inch change of elevation. At the moment Not Accessible. (Could be remediated if needed with Metal Ramp stored at DSF. With Ramp first floor</t>
  </si>
  <si>
    <t>M161</t>
  </si>
  <si>
    <t>First Floor Access - Entrance on West 133 Street. No Accessible Restrooms.</t>
  </si>
  <si>
    <t>M167</t>
  </si>
  <si>
    <t>M194</t>
  </si>
  <si>
    <t>not good</t>
  </si>
  <si>
    <t>First Floor Access - Ramp on W 143rd Street. No Accessible Restrooms.</t>
  </si>
  <si>
    <t>M218</t>
  </si>
  <si>
    <t xml:space="preserve">good option </t>
  </si>
  <si>
    <t>M490</t>
  </si>
  <si>
    <t>M834</t>
  </si>
  <si>
    <t>M837</t>
  </si>
  <si>
    <t>M868</t>
  </si>
  <si>
    <t>Q058</t>
  </si>
  <si>
    <t>Q074</t>
  </si>
  <si>
    <t>Q100</t>
  </si>
  <si>
    <t>Q108</t>
  </si>
  <si>
    <t>Q137</t>
  </si>
  <si>
    <t>Q149</t>
  </si>
  <si>
    <t>Q190</t>
  </si>
  <si>
    <t>Q217</t>
  </si>
  <si>
    <t>Q238</t>
  </si>
  <si>
    <t>Q239</t>
  </si>
  <si>
    <t>Q260</t>
  </si>
  <si>
    <t>Q268</t>
  </si>
  <si>
    <t>Q465</t>
  </si>
  <si>
    <t xml:space="preserve">not the best </t>
  </si>
  <si>
    <t>(not sure building completly wrapped. Accessible Entrance in Interior Courtyard)</t>
  </si>
  <si>
    <t>Q475</t>
  </si>
  <si>
    <t>Q505</t>
  </si>
  <si>
    <t>Q610</t>
  </si>
  <si>
    <t>R049</t>
  </si>
  <si>
    <t>R450</t>
  </si>
  <si>
    <t>X085</t>
  </si>
  <si>
    <t>X115</t>
  </si>
  <si>
    <t>X117</t>
  </si>
  <si>
    <t>Not Accessible.</t>
  </si>
  <si>
    <t>X137</t>
  </si>
  <si>
    <t>X139</t>
  </si>
  <si>
    <t>First Floor Access - Ramp located in courtyard off of E 141 Street. No Accessible Restrooms.</t>
  </si>
  <si>
    <t>X145</t>
  </si>
  <si>
    <t>First Floor Access -  Ramp located on Clay Avenue. No Accessible Restrooms.</t>
  </si>
  <si>
    <t>X148</t>
  </si>
  <si>
    <t>First Floor Access -  Accessible Entrance (Exit 2) located off of 3rd Avenue. Medical Clinic has accessible restroom built in 2017.</t>
  </si>
  <si>
    <t>X166</t>
  </si>
  <si>
    <t>Access all floors. Accessible Entrances, and Elevator. Good Location. Accessible Clinc Restroom</t>
  </si>
  <si>
    <t>X400</t>
  </si>
  <si>
    <t>X415</t>
  </si>
  <si>
    <t>X420</t>
  </si>
  <si>
    <t xml:space="preserve">great option </t>
  </si>
  <si>
    <t>X430</t>
  </si>
  <si>
    <t>X445</t>
  </si>
  <si>
    <t>X460</t>
  </si>
  <si>
    <t>&gt;50 Shelter Students</t>
  </si>
  <si>
    <t>X004</t>
  </si>
  <si>
    <t xml:space="preserve">First Floor Access. Accessible Ramp off the Main Entrance on Fulton Avenue. </t>
  </si>
  <si>
    <t>X011</t>
  </si>
  <si>
    <t>X053</t>
  </si>
  <si>
    <t>Not meaningful.</t>
  </si>
  <si>
    <t>X104</t>
  </si>
  <si>
    <t xml:space="preserve">First Floor Access. Accessible Ramp on Exit 1. </t>
  </si>
  <si>
    <t>K328</t>
  </si>
  <si>
    <t>Q052</t>
  </si>
  <si>
    <t>First Floor Access. Accessible Ramp off the Main Entrance on 146th Terrace.</t>
  </si>
  <si>
    <t>K376</t>
  </si>
  <si>
    <t>K384</t>
  </si>
  <si>
    <t>K377</t>
  </si>
  <si>
    <t xml:space="preserve">K480 </t>
  </si>
  <si>
    <t>Low AC (16%)</t>
  </si>
  <si>
    <t>718-432-4300</t>
  </si>
  <si>
    <t>718-794-6160</t>
  </si>
  <si>
    <t>718-333-7400</t>
  </si>
  <si>
    <t>718-998-4298</t>
  </si>
  <si>
    <t>718-743-0890</t>
  </si>
  <si>
    <t>718-326-6210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</si>
</sst>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indexed="81"/>
      <name val="Calibri"/>
      <family val="2"/>
    </font>
    <font>
      <u/>
      <sz val="11"/>
      <color theme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10" fillId="0" borderId="0"/>
    <xf numFmtId="0" fontId="7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9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6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hidden="1"/>
    </xf>
    <xf numFmtId="0" fontId="0" fillId="0" borderId="0" xfId="0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0" fontId="0" fillId="0" borderId="1" xfId="0" applyBorder="1"/>
    <xf numFmtId="9" fontId="0" fillId="0" borderId="1" xfId="2" applyFont="1" applyBorder="1"/>
    <xf numFmtId="1" fontId="0" fillId="0" borderId="1" xfId="0" applyNumberFormat="1" applyBorder="1"/>
    <xf numFmtId="0" fontId="0" fillId="0" borderId="0" xfId="0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3" fillId="0" borderId="0" xfId="3"/>
    <xf numFmtId="1" fontId="11" fillId="0" borderId="1" xfId="4" applyNumberFormat="1" applyFont="1" applyFill="1" applyBorder="1" applyAlignment="1">
      <alignment horizontal="center" vertical="center"/>
    </xf>
    <xf numFmtId="0" fontId="3" fillId="0" borderId="1" xfId="3" applyBorder="1"/>
    <xf numFmtId="1" fontId="11" fillId="0" borderId="1" xfId="4" applyNumberFormat="1" applyFont="1" applyBorder="1" applyAlignment="1">
      <alignment horizontal="center" vertical="center"/>
    </xf>
    <xf numFmtId="0" fontId="13" fillId="7" borderId="1" xfId="5" applyFont="1" applyFill="1" applyBorder="1" applyAlignment="1">
      <alignment horizontal="center"/>
    </xf>
    <xf numFmtId="0" fontId="11" fillId="7" borderId="1" xfId="5" applyFont="1" applyFill="1" applyBorder="1" applyAlignment="1">
      <alignment horizontal="center"/>
    </xf>
    <xf numFmtId="0" fontId="11" fillId="8" borderId="1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1" xfId="5" applyFont="1" applyBorder="1" applyAlignment="1">
      <alignment horizontal="center"/>
    </xf>
    <xf numFmtId="0" fontId="3" fillId="0" borderId="1" xfId="3" applyBorder="1" applyAlignment="1">
      <alignment wrapText="1"/>
    </xf>
    <xf numFmtId="0" fontId="3" fillId="0" borderId="0" xfId="3" applyAlignment="1">
      <alignment wrapText="1"/>
    </xf>
    <xf numFmtId="9" fontId="0" fillId="0" borderId="1" xfId="6" applyFont="1" applyBorder="1"/>
    <xf numFmtId="3" fontId="3" fillId="0" borderId="1" xfId="3" applyNumberFormat="1" applyBorder="1"/>
    <xf numFmtId="0" fontId="0" fillId="0" borderId="1" xfId="0" applyFill="1" applyBorder="1" applyAlignment="1">
      <alignment horizontal="center" wrapText="1"/>
    </xf>
    <xf numFmtId="0" fontId="0" fillId="0" borderId="2" xfId="0" applyBorder="1"/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3" fontId="0" fillId="0" borderId="2" xfId="0" applyNumberFormat="1" applyBorder="1"/>
    <xf numFmtId="3" fontId="0" fillId="0" borderId="0" xfId="0" applyNumberFormat="1"/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0" fillId="0" borderId="7" xfId="0" applyBorder="1"/>
    <xf numFmtId="9" fontId="0" fillId="0" borderId="7" xfId="2" applyFont="1" applyBorder="1"/>
    <xf numFmtId="0" fontId="0" fillId="0" borderId="6" xfId="0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164" fontId="0" fillId="0" borderId="1" xfId="7" applyNumberFormat="1" applyFont="1" applyBorder="1"/>
    <xf numFmtId="0" fontId="3" fillId="9" borderId="1" xfId="3" applyFill="1" applyBorder="1" applyAlignment="1">
      <alignment wrapText="1"/>
    </xf>
    <xf numFmtId="0" fontId="3" fillId="10" borderId="1" xfId="3" applyFill="1" applyBorder="1" applyAlignment="1">
      <alignment wrapText="1"/>
    </xf>
    <xf numFmtId="3" fontId="0" fillId="0" borderId="1" xfId="0" applyNumberFormat="1" applyBorder="1"/>
    <xf numFmtId="164" fontId="3" fillId="0" borderId="1" xfId="3" applyNumberFormat="1" applyBorder="1"/>
    <xf numFmtId="0" fontId="3" fillId="11" borderId="1" xfId="3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NumberFormat="1" applyFill="1" applyBorder="1" applyAlignment="1">
      <alignment horizontal="center" vertical="center" wrapText="1"/>
    </xf>
    <xf numFmtId="0" fontId="3" fillId="12" borderId="1" xfId="3" applyFill="1" applyBorder="1" applyAlignment="1">
      <alignment wrapText="1"/>
    </xf>
    <xf numFmtId="0" fontId="0" fillId="0" borderId="1" xfId="0" applyNumberFormat="1" applyBorder="1"/>
    <xf numFmtId="0" fontId="17" fillId="0" borderId="0" xfId="8" applyFont="1" applyAlignment="1">
      <alignment horizontal="left"/>
    </xf>
    <xf numFmtId="0" fontId="20" fillId="0" borderId="0" xfId="8" applyFont="1" applyAlignment="1">
      <alignment horizontal="right"/>
    </xf>
    <xf numFmtId="0" fontId="18" fillId="0" borderId="0" xfId="8" applyFont="1" applyAlignment="1">
      <alignment horizontal="left"/>
    </xf>
    <xf numFmtId="0" fontId="19" fillId="0" borderId="0" xfId="8" applyFont="1" applyAlignment="1"/>
    <xf numFmtId="0" fontId="21" fillId="0" borderId="0" xfId="8" applyFont="1" applyAlignment="1">
      <alignment horizontal="left"/>
    </xf>
    <xf numFmtId="0" fontId="20" fillId="0" borderId="0" xfId="8" applyFont="1" applyAlignment="1">
      <alignment horizontal="center"/>
    </xf>
    <xf numFmtId="0" fontId="18" fillId="0" borderId="0" xfId="8" applyFont="1" applyAlignment="1">
      <alignment horizontal="center"/>
    </xf>
    <xf numFmtId="0" fontId="22" fillId="0" borderId="0" xfId="8" applyFont="1" applyAlignment="1">
      <alignment horizontal="left"/>
    </xf>
    <xf numFmtId="0" fontId="21" fillId="0" borderId="0" xfId="8" applyFont="1" applyAlignment="1">
      <alignment horizontal="center"/>
    </xf>
    <xf numFmtId="0" fontId="17" fillId="13" borderId="17" xfId="8" applyFont="1" applyFill="1" applyBorder="1" applyAlignment="1">
      <alignment horizontal="center" vertical="center" wrapText="1"/>
    </xf>
    <xf numFmtId="0" fontId="17" fillId="13" borderId="12" xfId="8" applyFont="1" applyFill="1" applyBorder="1" applyAlignment="1">
      <alignment horizontal="center" vertical="center" wrapText="1"/>
    </xf>
    <xf numFmtId="0" fontId="17" fillId="13" borderId="19" xfId="8" applyFont="1" applyFill="1" applyBorder="1" applyAlignment="1">
      <alignment horizontal="center" vertical="center" wrapText="1"/>
    </xf>
    <xf numFmtId="0" fontId="17" fillId="14" borderId="19" xfId="8" applyFont="1" applyFill="1" applyBorder="1" applyAlignment="1">
      <alignment horizontal="center" vertical="center" wrapText="1"/>
    </xf>
    <xf numFmtId="0" fontId="17" fillId="15" borderId="19" xfId="8" applyFont="1" applyFill="1" applyBorder="1" applyAlignment="1">
      <alignment horizontal="center" vertical="center" wrapText="1"/>
    </xf>
    <xf numFmtId="0" fontId="17" fillId="15" borderId="4" xfId="8" applyFont="1" applyFill="1" applyBorder="1" applyAlignment="1">
      <alignment horizontal="center" vertical="center" wrapText="1"/>
    </xf>
    <xf numFmtId="0" fontId="17" fillId="16" borderId="2" xfId="8" applyFont="1" applyFill="1" applyBorder="1" applyAlignment="1">
      <alignment horizontal="center" vertical="center" wrapText="1"/>
    </xf>
    <xf numFmtId="0" fontId="17" fillId="16" borderId="18" xfId="8" applyFont="1" applyFill="1" applyBorder="1" applyAlignment="1">
      <alignment horizontal="center" vertical="center" wrapText="1"/>
    </xf>
    <xf numFmtId="0" fontId="17" fillId="17" borderId="18" xfId="8" applyFont="1" applyFill="1" applyBorder="1" applyAlignment="1">
      <alignment horizontal="center" vertical="center" wrapText="1"/>
    </xf>
    <xf numFmtId="0" fontId="17" fillId="17" borderId="2" xfId="8" applyFont="1" applyFill="1" applyBorder="1" applyAlignment="1">
      <alignment horizontal="center" vertical="center" wrapText="1"/>
    </xf>
    <xf numFmtId="0" fontId="18" fillId="0" borderId="15" xfId="8" applyFont="1" applyBorder="1" applyAlignment="1">
      <alignment horizontal="left"/>
    </xf>
    <xf numFmtId="0" fontId="18" fillId="0" borderId="0" xfId="8" applyFont="1" applyAlignment="1">
      <alignment horizontal="right"/>
    </xf>
    <xf numFmtId="0" fontId="18" fillId="0" borderId="0" xfId="8" applyFont="1"/>
    <xf numFmtId="0" fontId="18" fillId="0" borderId="0" xfId="8" applyFont="1" applyAlignment="1">
      <alignment horizontal="left" vertical="center"/>
    </xf>
    <xf numFmtId="0" fontId="18" fillId="0" borderId="20" xfId="8" applyFont="1" applyBorder="1" applyAlignment="1">
      <alignment horizontal="right" vertical="center"/>
    </xf>
    <xf numFmtId="0" fontId="18" fillId="0" borderId="0" xfId="8" applyFont="1" applyAlignment="1">
      <alignment horizontal="right" vertical="center"/>
    </xf>
    <xf numFmtId="0" fontId="18" fillId="18" borderId="0" xfId="8" applyFont="1" applyFill="1" applyBorder="1" applyAlignment="1">
      <alignment horizontal="right" vertical="center"/>
    </xf>
    <xf numFmtId="0" fontId="24" fillId="0" borderId="20" xfId="8" applyFont="1" applyBorder="1" applyAlignment="1">
      <alignment horizontal="right" vertical="center"/>
    </xf>
    <xf numFmtId="0" fontId="18" fillId="0" borderId="20" xfId="8" applyFont="1" applyBorder="1" applyAlignment="1">
      <alignment horizontal="right"/>
    </xf>
    <xf numFmtId="0" fontId="18" fillId="0" borderId="20" xfId="8" applyFont="1" applyBorder="1"/>
    <xf numFmtId="0" fontId="18" fillId="19" borderId="0" xfId="8" applyFont="1" applyFill="1" applyBorder="1"/>
    <xf numFmtId="0" fontId="18" fillId="19" borderId="20" xfId="8" applyFont="1" applyFill="1" applyBorder="1"/>
    <xf numFmtId="0" fontId="18" fillId="0" borderId="16" xfId="8" applyFont="1" applyBorder="1" applyAlignment="1">
      <alignment horizontal="left"/>
    </xf>
    <xf numFmtId="0" fontId="18" fillId="0" borderId="13" xfId="8" applyFont="1" applyBorder="1" applyAlignment="1">
      <alignment horizontal="right"/>
    </xf>
    <xf numFmtId="0" fontId="18" fillId="0" borderId="13" xfId="8" applyFont="1" applyBorder="1" applyAlignment="1">
      <alignment horizontal="left"/>
    </xf>
    <xf numFmtId="0" fontId="18" fillId="0" borderId="13" xfId="8" applyFont="1" applyBorder="1"/>
    <xf numFmtId="0" fontId="18" fillId="0" borderId="21" xfId="8" applyFont="1" applyBorder="1" applyAlignment="1">
      <alignment horizontal="right"/>
    </xf>
    <xf numFmtId="0" fontId="18" fillId="18" borderId="13" xfId="8" applyFont="1" applyFill="1" applyBorder="1" applyAlignment="1">
      <alignment horizontal="right"/>
    </xf>
    <xf numFmtId="0" fontId="18" fillId="0" borderId="21" xfId="8" applyFont="1" applyBorder="1"/>
    <xf numFmtId="0" fontId="18" fillId="19" borderId="13" xfId="8" applyFont="1" applyFill="1" applyBorder="1"/>
    <xf numFmtId="0" fontId="18" fillId="19" borderId="21" xfId="8" applyFont="1" applyFill="1" applyBorder="1"/>
    <xf numFmtId="0" fontId="18" fillId="0" borderId="17" xfId="8" applyFont="1" applyBorder="1" applyAlignment="1">
      <alignment horizontal="left"/>
    </xf>
    <xf numFmtId="0" fontId="18" fillId="0" borderId="12" xfId="8" applyFont="1" applyBorder="1" applyAlignment="1">
      <alignment horizontal="right"/>
    </xf>
    <xf numFmtId="0" fontId="18" fillId="0" borderId="12" xfId="8" applyFont="1" applyBorder="1" applyAlignment="1">
      <alignment horizontal="left"/>
    </xf>
    <xf numFmtId="0" fontId="18" fillId="0" borderId="12" xfId="8" applyFont="1" applyBorder="1"/>
    <xf numFmtId="0" fontId="18" fillId="0" borderId="19" xfId="8" applyFont="1" applyBorder="1" applyAlignment="1">
      <alignment horizontal="right"/>
    </xf>
    <xf numFmtId="0" fontId="18" fillId="18" borderId="12" xfId="8" applyFont="1" applyFill="1" applyBorder="1" applyAlignment="1">
      <alignment horizontal="right"/>
    </xf>
    <xf numFmtId="0" fontId="18" fillId="0" borderId="19" xfId="8" applyFont="1" applyBorder="1"/>
    <xf numFmtId="0" fontId="18" fillId="0" borderId="16" xfId="8" applyFont="1" applyBorder="1"/>
    <xf numFmtId="0" fontId="18" fillId="18" borderId="0" xfId="8" applyFont="1" applyFill="1" applyBorder="1" applyAlignment="1">
      <alignment horizontal="right"/>
    </xf>
    <xf numFmtId="0" fontId="18" fillId="0" borderId="3" xfId="8" applyFont="1" applyBorder="1"/>
    <xf numFmtId="0" fontId="18" fillId="0" borderId="14" xfId="8" applyFont="1" applyBorder="1"/>
    <xf numFmtId="0" fontId="18" fillId="0" borderId="18" xfId="8" applyFont="1" applyBorder="1"/>
    <xf numFmtId="0" fontId="18" fillId="19" borderId="14" xfId="8" applyFont="1" applyFill="1" applyBorder="1"/>
    <xf numFmtId="0" fontId="18" fillId="19" borderId="18" xfId="8" applyFont="1" applyFill="1" applyBorder="1"/>
    <xf numFmtId="0" fontId="18" fillId="0" borderId="3" xfId="8" applyFont="1" applyBorder="1" applyAlignment="1">
      <alignment horizontal="left"/>
    </xf>
    <xf numFmtId="0" fontId="18" fillId="0" borderId="14" xfId="8" applyFont="1" applyBorder="1" applyAlignment="1">
      <alignment horizontal="right"/>
    </xf>
    <xf numFmtId="0" fontId="18" fillId="0" borderId="14" xfId="8" applyFont="1" applyBorder="1" applyAlignment="1">
      <alignment horizontal="left"/>
    </xf>
    <xf numFmtId="0" fontId="18" fillId="0" borderId="18" xfId="8" applyFont="1" applyBorder="1" applyAlignment="1">
      <alignment horizontal="right"/>
    </xf>
    <xf numFmtId="0" fontId="18" fillId="18" borderId="14" xfId="8" applyFont="1" applyFill="1" applyBorder="1" applyAlignment="1">
      <alignment horizontal="right"/>
    </xf>
    <xf numFmtId="0" fontId="18" fillId="0" borderId="21" xfId="8" applyFont="1" applyBorder="1" applyAlignment="1">
      <alignment horizontal="right" vertical="center"/>
    </xf>
    <xf numFmtId="0" fontId="18" fillId="0" borderId="13" xfId="8" applyFont="1" applyBorder="1" applyAlignment="1">
      <alignment horizontal="right" vertical="center"/>
    </xf>
    <xf numFmtId="0" fontId="18" fillId="18" borderId="13" xfId="8" applyFont="1" applyFill="1" applyBorder="1" applyAlignment="1">
      <alignment horizontal="right" vertical="center"/>
    </xf>
    <xf numFmtId="0" fontId="24" fillId="0" borderId="21" xfId="8" applyFont="1" applyBorder="1" applyAlignment="1">
      <alignment horizontal="right" vertical="center"/>
    </xf>
    <xf numFmtId="1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9" fontId="0" fillId="0" borderId="22" xfId="2" applyFont="1" applyBorder="1"/>
    <xf numFmtId="0" fontId="0" fillId="0" borderId="4" xfId="0" applyBorder="1" applyAlignment="1">
      <alignment horizontal="center"/>
    </xf>
    <xf numFmtId="0" fontId="8" fillId="5" borderId="22" xfId="0" applyFont="1" applyFill="1" applyBorder="1" applyAlignment="1">
      <alignment horizontal="center" vertical="center" wrapText="1"/>
    </xf>
    <xf numFmtId="1" fontId="0" fillId="0" borderId="22" xfId="0" applyNumberFormat="1" applyBorder="1"/>
    <xf numFmtId="0" fontId="16" fillId="9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" xfId="0" applyBorder="1"/>
    <xf numFmtId="0" fontId="0" fillId="0" borderId="17" xfId="0" applyBorder="1"/>
    <xf numFmtId="0" fontId="0" fillId="0" borderId="22" xfId="0" applyFill="1" applyBorder="1"/>
    <xf numFmtId="0" fontId="16" fillId="4" borderId="23" xfId="0" applyFont="1" applyFill="1" applyBorder="1" applyAlignment="1">
      <alignment horizontal="center" vertical="center" wrapText="1"/>
    </xf>
    <xf numFmtId="2" fontId="0" fillId="0" borderId="22" xfId="0" applyNumberFormat="1" applyBorder="1"/>
    <xf numFmtId="0" fontId="4" fillId="2" borderId="2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9" fillId="6" borderId="1" xfId="9" applyFont="1" applyFill="1" applyBorder="1" applyAlignment="1">
      <alignment horizontal="center" vertical="center" wrapText="1"/>
    </xf>
    <xf numFmtId="3" fontId="9" fillId="6" borderId="1" xfId="9" applyNumberFormat="1" applyFont="1" applyFill="1" applyBorder="1" applyAlignment="1">
      <alignment horizontal="center" vertical="center" wrapText="1"/>
    </xf>
    <xf numFmtId="0" fontId="2" fillId="0" borderId="0" xfId="9"/>
    <xf numFmtId="0" fontId="2" fillId="0" borderId="1" xfId="9" applyBorder="1"/>
    <xf numFmtId="3" fontId="2" fillId="0" borderId="1" xfId="9" applyNumberFormat="1" applyBorder="1"/>
    <xf numFmtId="1" fontId="2" fillId="0" borderId="1" xfId="9" applyNumberFormat="1" applyBorder="1"/>
    <xf numFmtId="1" fontId="2" fillId="0" borderId="1" xfId="9" applyNumberFormat="1" applyBorder="1" applyAlignment="1">
      <alignment horizontal="center" vertical="center"/>
    </xf>
    <xf numFmtId="0" fontId="12" fillId="0" borderId="1" xfId="9" applyFont="1" applyBorder="1" applyAlignment="1">
      <alignment horizontal="center"/>
    </xf>
    <xf numFmtId="0" fontId="2" fillId="0" borderId="0" xfId="9" applyAlignment="1">
      <alignment horizontal="center" vertical="center"/>
    </xf>
    <xf numFmtId="0" fontId="11" fillId="7" borderId="1" xfId="9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/>
    </xf>
    <xf numFmtId="0" fontId="11" fillId="20" borderId="1" xfId="9" applyFont="1" applyFill="1" applyBorder="1" applyAlignment="1">
      <alignment horizontal="center"/>
    </xf>
    <xf numFmtId="0" fontId="11" fillId="0" borderId="1" xfId="9" applyFont="1" applyBorder="1" applyAlignment="1">
      <alignment horizontal="center"/>
    </xf>
    <xf numFmtId="0" fontId="11" fillId="8" borderId="1" xfId="9" applyFont="1" applyFill="1" applyBorder="1" applyAlignment="1">
      <alignment horizontal="center"/>
    </xf>
    <xf numFmtId="0" fontId="12" fillId="20" borderId="1" xfId="9" applyFont="1" applyFill="1" applyBorder="1" applyAlignment="1">
      <alignment horizontal="center"/>
    </xf>
    <xf numFmtId="0" fontId="12" fillId="12" borderId="1" xfId="9" applyFont="1" applyFill="1" applyBorder="1" applyAlignment="1">
      <alignment horizontal="center"/>
    </xf>
    <xf numFmtId="0" fontId="12" fillId="0" borderId="1" xfId="9" applyFont="1" applyFill="1" applyBorder="1" applyAlignment="1">
      <alignment horizontal="center"/>
    </xf>
    <xf numFmtId="0" fontId="2" fillId="0" borderId="1" xfId="9" applyBorder="1" applyAlignment="1">
      <alignment horizontal="center"/>
    </xf>
    <xf numFmtId="0" fontId="2" fillId="0" borderId="1" xfId="9" applyFill="1" applyBorder="1"/>
    <xf numFmtId="0" fontId="0" fillId="12" borderId="2" xfId="0" applyFill="1" applyBorder="1" applyAlignment="1">
      <alignment horizontal="center"/>
    </xf>
    <xf numFmtId="0" fontId="2" fillId="0" borderId="2" xfId="9" applyBorder="1" applyAlignment="1">
      <alignment horizontal="center"/>
    </xf>
    <xf numFmtId="3" fontId="2" fillId="0" borderId="0" xfId="9" applyNumberFormat="1"/>
    <xf numFmtId="0" fontId="0" fillId="12" borderId="2" xfId="0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0" fillId="0" borderId="25" xfId="0" applyFill="1" applyBorder="1"/>
    <xf numFmtId="0" fontId="0" fillId="21" borderId="1" xfId="0" applyFill="1" applyBorder="1"/>
    <xf numFmtId="0" fontId="0" fillId="21" borderId="1" xfId="0" applyFill="1" applyBorder="1" applyAlignment="1">
      <alignment wrapText="1"/>
    </xf>
    <xf numFmtId="164" fontId="3" fillId="0" borderId="0" xfId="3" applyNumberForma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 wrapText="1"/>
    </xf>
    <xf numFmtId="0" fontId="0" fillId="12" borderId="1" xfId="0" applyFill="1" applyBorder="1"/>
    <xf numFmtId="0" fontId="14" fillId="12" borderId="7" xfId="0" applyFont="1" applyFill="1" applyBorder="1"/>
    <xf numFmtId="0" fontId="14" fillId="12" borderId="7" xfId="0" applyFont="1" applyFill="1" applyBorder="1" applyAlignment="1">
      <alignment horizontal="center"/>
    </xf>
    <xf numFmtId="0" fontId="0" fillId="12" borderId="7" xfId="0" applyFill="1" applyBorder="1"/>
    <xf numFmtId="9" fontId="0" fillId="12" borderId="1" xfId="2" applyFont="1" applyFill="1" applyBorder="1"/>
    <xf numFmtId="0" fontId="8" fillId="12" borderId="1" xfId="0" applyFont="1" applyFill="1" applyBorder="1" applyAlignment="1">
      <alignment horizontal="center" vertical="center" wrapText="1"/>
    </xf>
    <xf numFmtId="1" fontId="0" fillId="12" borderId="1" xfId="0" applyNumberFormat="1" applyFill="1" applyBorder="1"/>
    <xf numFmtId="0" fontId="16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2" xfId="0" applyFill="1" applyBorder="1"/>
    <xf numFmtId="0" fontId="0" fillId="12" borderId="3" xfId="0" applyFill="1" applyBorder="1"/>
    <xf numFmtId="0" fontId="16" fillId="12" borderId="11" xfId="0" applyFont="1" applyFill="1" applyBorder="1" applyAlignment="1">
      <alignment horizontal="center" vertical="center" wrapText="1"/>
    </xf>
    <xf numFmtId="2" fontId="0" fillId="12" borderId="1" xfId="0" applyNumberFormat="1" applyFill="1" applyBorder="1"/>
    <xf numFmtId="0" fontId="4" fillId="12" borderId="8" xfId="0" applyFont="1" applyFill="1" applyBorder="1" applyAlignment="1">
      <alignment horizontal="center" vertical="center" wrapText="1"/>
    </xf>
    <xf numFmtId="0" fontId="0" fillId="12" borderId="0" xfId="0" applyFill="1"/>
    <xf numFmtId="0" fontId="6" fillId="12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12" borderId="0" xfId="3" applyFont="1" applyFill="1" applyAlignment="1">
      <alignment wrapText="1"/>
    </xf>
    <xf numFmtId="164" fontId="1" fillId="0" borderId="1" xfId="7" applyNumberFormat="1" applyFont="1" applyBorder="1"/>
    <xf numFmtId="164" fontId="1" fillId="0" borderId="0" xfId="3" applyNumberFormat="1" applyFont="1"/>
    <xf numFmtId="9" fontId="1" fillId="0" borderId="1" xfId="2" applyFont="1" applyBorder="1"/>
    <xf numFmtId="0" fontId="15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wrapText="1"/>
    </xf>
    <xf numFmtId="1" fontId="0" fillId="12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 vertical="center"/>
    </xf>
    <xf numFmtId="0" fontId="0" fillId="12" borderId="8" xfId="0" applyFill="1" applyBorder="1"/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 wrapText="1"/>
    </xf>
    <xf numFmtId="0" fontId="0" fillId="12" borderId="0" xfId="0" applyFill="1" applyBorder="1"/>
    <xf numFmtId="0" fontId="14" fillId="12" borderId="1" xfId="0" applyFont="1" applyFill="1" applyBorder="1"/>
    <xf numFmtId="0" fontId="14" fillId="12" borderId="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0" fillId="0" borderId="3" xfId="8" applyFont="1" applyBorder="1" applyAlignment="1">
      <alignment horizontal="center"/>
    </xf>
    <xf numFmtId="0" fontId="23" fillId="0" borderId="14" xfId="8" applyFont="1" applyBorder="1" applyAlignment="1"/>
    <xf numFmtId="0" fontId="23" fillId="0" borderId="18" xfId="8" applyFont="1" applyBorder="1" applyAlignment="1"/>
  </cellXfs>
  <cellStyles count="18">
    <cellStyle name="Comma" xfId="7" builtinId="3"/>
    <cellStyle name="Followed Hyperlink" xfId="12" builtinId="9" hidden="1"/>
    <cellStyle name="Followed Hyperlink" xfId="13" builtinId="9" hidden="1"/>
    <cellStyle name="Followed Hyperlink" xfId="11" builtinId="9" hidden="1"/>
    <cellStyle name="Followed Hyperlink" xfId="10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/>
    <cellStyle name="Normal" xfId="0" builtinId="0"/>
    <cellStyle name="Normal 2" xfId="3"/>
    <cellStyle name="Normal 2 2" xfId="4"/>
    <cellStyle name="Normal 2 3" xfId="5"/>
    <cellStyle name="Normal 2 4" xfId="9"/>
    <cellStyle name="Normal 3" xfId="8"/>
    <cellStyle name="Percent" xfId="2" builtinId="5"/>
    <cellStyle name="Percent 2" xfId="6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cdoe.sharepoint.com/Users/admin/Desktop/REC/ES02CIFS00/Users$/Users/admin/Desktop/ES03CIFS00/Users$/cmangiero/Winnt/System/Desktop/Data%20Tools%20and%20Resources/Emergency%20Scenario%20%20Planning/District%20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cdoe.sharepoint.com/Users/admin/Desktop/REC/8E36803A/District%2018%20(fin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cdoe.sharepoint.com/Users/admin/Desktop/REC/C:/Users/admin/Desktop/C:/Users/Admin/Desktop/UNPROTECTED%20EXCEL%20MASTER%20SPREAD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P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P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P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3907.502458564813" createdVersion="6" refreshedVersion="6" minRefreshableVersion="3" recordCount="270">
  <cacheSource type="worksheet">
    <worksheetSource ref="A2:Z272" sheet="Full List of 270 by Bldg"/>
  </cacheSource>
  <cacheFields count="25">
    <cacheField name="Geographic_x000a_ District" numFmtId="0">
      <sharedItems containsSemiMixedTypes="0" containsString="0" containsNumber="1" containsInteger="1" minValue="1" maxValue="32" count="32">
        <n v="1"/>
        <n v="3"/>
        <n v="4"/>
        <n v="5"/>
        <n v="6"/>
        <n v="7"/>
        <n v="8"/>
        <n v="2"/>
        <n v="9"/>
        <n v="11"/>
        <n v="27"/>
        <n v="12"/>
        <n v="13"/>
        <n v="14"/>
        <n v="16"/>
        <n v="17"/>
        <n v="19"/>
        <n v="21"/>
        <n v="22"/>
        <n v="23"/>
        <n v="24"/>
        <n v="28"/>
        <n v="10"/>
        <n v="30"/>
        <n v="18"/>
        <n v="26"/>
        <n v="29"/>
        <n v="31"/>
        <n v="15"/>
        <n v="20"/>
        <n v="25"/>
        <n v="32"/>
      </sharedItems>
    </cacheField>
    <cacheField name="Borough" numFmtId="0">
      <sharedItems/>
    </cacheField>
    <cacheField name="Building Code" numFmtId="0">
      <sharedItems/>
    </cacheField>
    <cacheField name="Building Names" numFmtId="0">
      <sharedItems/>
    </cacheField>
    <cacheField name="Address" numFmtId="0">
      <sharedItems/>
    </cacheField>
    <cacheField name="Updated Priority" numFmtId="0">
      <sharedItems containsBlank="1" containsMixedTypes="1" containsNumber="1" containsInteger="1" minValue="1" maxValue="4"/>
    </cacheField>
    <cacheField name="OSP Rating" numFmtId="0">
      <sharedItems containsBlank="1"/>
    </cacheField>
    <cacheField name="BAP Rating" numFmtId="0">
      <sharedItems/>
    </cacheField>
    <cacheField name="Accessibility Description" numFmtId="0">
      <sharedItems/>
    </cacheField>
    <cacheField name="Year Built?" numFmtId="0">
      <sharedItems containsSemiMixedTypes="0" containsString="0" containsNumber="1" containsInteger="1" minValue="0" maxValue="2017"/>
    </cacheField>
    <cacheField name="Cafeteria Capacity" numFmtId="0">
      <sharedItems containsMixedTypes="1" containsNumber="1" containsInteger="1" minValue="0" maxValue="2000"/>
    </cacheField>
    <cacheField name="PENDING_x000a__x000a_Ongoing construction?" numFmtId="0">
      <sharedItems containsBlank="1"/>
    </cacheField>
    <cacheField name="Gym Capacity" numFmtId="0">
      <sharedItems containsMixedTypes="1" containsNumber="1" containsInteger="1" minValue="0" maxValue="1010"/>
    </cacheField>
    <cacheField name="PENDING_x000a__x000a_Outdoor play space?" numFmtId="0">
      <sharedItems containsNonDate="0" containsString="0" containsBlank="1"/>
    </cacheField>
    <cacheField name="Shelter site?" numFmtId="0">
      <sharedItems containsBlank="1"/>
    </cacheField>
    <cacheField name="% Air Conditioned" numFmtId="9">
      <sharedItems containsMixedTypes="1" containsNumber="1" minValue="0" maxValue="1"/>
    </cacheField>
    <cacheField name="PENDING_x000a__x000a_Wireless Bandwidth?" numFmtId="0">
      <sharedItems containsNonDate="0" containsString="0" containsBlank="1"/>
    </cacheField>
    <cacheField name="PENDING _x000a__x000a_OFNS Recommendation" numFmtId="0">
      <sharedItems/>
    </cacheField>
    <cacheField name="Space and Facility Information" numFmtId="0">
      <sharedItems containsNonDate="0" containsString="0" containsBlank="1"/>
    </cacheField>
    <cacheField name="BB Capacity" numFmtId="0">
      <sharedItems containsString="0" containsBlank="1" containsNumber="1" containsInteger="1" minValue="0" maxValue="4502"/>
    </cacheField>
    <cacheField name="Estimated REC Capacity (50% BB)" numFmtId="1">
      <sharedItems containsString="0" containsBlank="1" containsNumber="1" minValue="0" maxValue="2251"/>
    </cacheField>
    <cacheField name="FS Rooms " numFmtId="0">
      <sharedItems containsSemiMixedTypes="0" containsString="0" containsNumber="1" containsInteger="1" minValue="6" maxValue="248"/>
    </cacheField>
    <cacheField name="REC Capacity (12/FS room)" numFmtId="0">
      <sharedItems containsSemiMixedTypes="0" containsString="0" containsNumber="1" containsInteger="1" minValue="72" maxValue="2976"/>
    </cacheField>
    <cacheField name="Capacity" numFmtId="0">
      <sharedItems containsNonDate="0" containsString="0" containsBlank="1"/>
    </cacheField>
    <cacheField name="Grade Served in Bldg" numFmtId="0">
      <sharedItems count="10">
        <s v="ESMS"/>
        <s v="ESMSHS"/>
        <s v="PKESMS"/>
        <s v="ES"/>
        <s v="MS"/>
        <s v="HS"/>
        <s v="MSHS"/>
        <s v="PKMS"/>
        <s v="ESHS"/>
        <s v="PK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xcel Services" refreshedDate="43907.502458564813" createdVersion="6" refreshedVersion="6" minRefreshableVersion="3" recordCount="608">
  <cacheSource type="worksheet">
    <worksheetSource ref="A1:K609" sheet="Full List by Org "/>
  </cacheSource>
  <cacheFields count="11">
    <cacheField name="Geographic_x000a_ District" numFmtId="0">
      <sharedItems containsMixedTypes="1" containsNumber="1" containsInteger="1" minValue="8" maxValue="31"/>
    </cacheField>
    <cacheField name="Borough" numFmtId="0">
      <sharedItems/>
    </cacheField>
    <cacheField name="Building Code" numFmtId="0">
      <sharedItems/>
    </cacheField>
    <cacheField name="School DBN" numFmtId="0">
      <sharedItems containsBlank="1"/>
    </cacheField>
    <cacheField name="Location Code" numFmtId="0">
      <sharedItems containsBlank="1"/>
    </cacheField>
    <cacheField name="School Name" numFmtId="0">
      <sharedItems containsBlank="1"/>
    </cacheField>
    <cacheField name="Grades Served" numFmtId="0">
      <sharedItems containsBlank="1"/>
    </cacheField>
    <cacheField name="Pre-K" numFmtId="0">
      <sharedItems containsBlank="1"/>
    </cacheField>
    <cacheField name="Address" numFmtId="0">
      <sharedItems containsBlank="1"/>
    </cacheField>
    <cacheField name="BAP Rating" numFmtId="0">
      <sharedItems containsBlank="1"/>
    </cacheField>
    <cacheField name="Accessibility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rosoft Office User" refreshedDate="43908.391875578702" createdVersion="4" refreshedVersion="4" minRefreshableVersion="3" recordCount="93">
  <cacheSource type="worksheet">
    <worksheetSource ref="A2:AQ95" sheet=" Cut of 76+PKC"/>
  </cacheSource>
  <cacheFields count="43">
    <cacheField name="Geographic_x000d_ District" numFmtId="0">
      <sharedItems containsSemiMixedTypes="0" containsString="0" containsNumber="1" containsInteger="1" minValue="1" maxValue="32" count="3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</sharedItems>
    </cacheField>
    <cacheField name="Borough" numFmtId="0">
      <sharedItems count="5">
        <s v="Manhattan"/>
        <s v="Bronx"/>
        <s v="Brooklyn"/>
        <s v="Queens"/>
        <s v="Staten Island"/>
      </sharedItems>
    </cacheField>
    <cacheField name="Building Code" numFmtId="0">
      <sharedItems/>
    </cacheField>
    <cacheField name="Building Names" numFmtId="0">
      <sharedItems/>
    </cacheField>
    <cacheField name="Address" numFmtId="0">
      <sharedItems/>
    </cacheField>
    <cacheField name="Zip Code" numFmtId="0">
      <sharedItems containsSemiMixedTypes="0" containsString="0" containsNumber="1" containsInteger="1" minValue="10002" maxValue="11694"/>
    </cacheField>
    <cacheField name="Phone Number" numFmtId="0">
      <sharedItems/>
    </cacheField>
    <cacheField name="Priority" numFmtId="0">
      <sharedItems containsBlank="1" containsMixedTypes="1" containsNumber="1" containsInteger="1" minValue="1" maxValue="4" count="8">
        <n v="1"/>
        <n v="3"/>
        <s v="PKC"/>
        <n v="2"/>
        <s v="Tier 1"/>
        <s v="Tier 1 "/>
        <m/>
        <n v="4"/>
      </sharedItems>
    </cacheField>
    <cacheField name="OSP Rating" numFmtId="0">
      <sharedItems containsBlank="1"/>
    </cacheField>
    <cacheField name="BAP Rating" numFmtId="0">
      <sharedItems containsBlank="1"/>
    </cacheField>
    <cacheField name="Accessibility Description" numFmtId="0">
      <sharedItems containsBlank="1"/>
    </cacheField>
    <cacheField name="Year Built?" numFmtId="0">
      <sharedItems containsString="0" containsBlank="1" containsNumber="1" containsInteger="1" minValue="1904" maxValue="2017"/>
    </cacheField>
    <cacheField name="Cafeteria Capacity" numFmtId="0">
      <sharedItems containsString="0" containsBlank="1" containsNumber="1" containsInteger="1" minValue="110" maxValue="1200"/>
    </cacheField>
    <cacheField name="Ongoing construction?" numFmtId="0">
      <sharedItems containsBlank="1"/>
    </cacheField>
    <cacheField name="Gym Capacity" numFmtId="0">
      <sharedItems containsBlank="1" containsMixedTypes="1" containsNumber="1" containsInteger="1" minValue="0" maxValue="1000"/>
    </cacheField>
    <cacheField name="PENDING_x000d__x000d_Outdoor play space?" numFmtId="0">
      <sharedItems containsNonDate="0" containsString="0" containsBlank="1"/>
    </cacheField>
    <cacheField name="Shelter site?" numFmtId="0">
      <sharedItems containsBlank="1"/>
    </cacheField>
    <cacheField name="% Air Conditioned" numFmtId="0">
      <sharedItems containsString="0" containsBlank="1" containsNumber="1" minValue="0.16470588235294117" maxValue="1"/>
    </cacheField>
    <cacheField name="PENDING_x000d__x000d_Wireless Bandwidth?" numFmtId="0">
      <sharedItems containsNonDate="0" containsString="0" containsBlank="1"/>
    </cacheField>
    <cacheField name="PENDING _x000d__x000d_OFNS Recommendation" numFmtId="0">
      <sharedItems containsBlank="1"/>
    </cacheField>
    <cacheField name="Space and Facility Information" numFmtId="0">
      <sharedItems containsNonDate="0" containsString="0" containsBlank="1"/>
    </cacheField>
    <cacheField name="BB Capacity" numFmtId="0">
      <sharedItems containsString="0" containsBlank="1" containsNumber="1" containsInteger="1" minValue="225" maxValue="3693"/>
    </cacheField>
    <cacheField name="Estimated REC Capacity (50% BB)" numFmtId="0">
      <sharedItems containsString="0" containsBlank="1" containsNumber="1" minValue="112.5" maxValue="1846.5"/>
    </cacheField>
    <cacheField name="FS Rooms " numFmtId="0">
      <sharedItems containsSemiMixedTypes="0" containsString="0" containsNumber="1" containsInteger="1" minValue="2" maxValue="185"/>
    </cacheField>
    <cacheField name="REC Capacity (12/FS room)" numFmtId="0">
      <sharedItems containsSemiMixedTypes="0" containsString="0" containsNumber="1" containsInteger="1" minValue="24" maxValue="2220"/>
    </cacheField>
    <cacheField name="Capacity" numFmtId="0">
      <sharedItems containsNonDate="0" containsString="0" containsBlank="1"/>
    </cacheField>
    <cacheField name="Grade Served in Bldg" numFmtId="0">
      <sharedItems containsBlank="1"/>
    </cacheField>
    <cacheField name="Pre-K in Bldg?" numFmtId="0">
      <sharedItems/>
    </cacheField>
    <cacheField name="D75 in Bldg?" numFmtId="0">
      <sharedItems containsBlank="1"/>
    </cacheField>
    <cacheField name="Community School in Bldg?" numFmtId="0">
      <sharedItems containsBlank="1"/>
    </cacheField>
    <cacheField name="SBHC" numFmtId="0">
      <sharedItems containsBlank="1"/>
    </cacheField>
    <cacheField name="Charter in Bldg?" numFmtId="0">
      <sharedItems containsBlank="1"/>
    </cacheField>
    <cacheField name="DYCD Programs in Bldg?" numFmtId="0">
      <sharedItems containsBlank="1"/>
    </cacheField>
    <cacheField name="LYFE Center" numFmtId="0">
      <sharedItems containsBlank="1"/>
    </cacheField>
    <cacheField name="Point Value" numFmtId="0">
      <sharedItems containsString="0" containsBlank="1" containsNumber="1" containsInteger="1" minValue="1" maxValue="7"/>
    </cacheField>
    <cacheField name="CS and/or DYCD?" numFmtId="0">
      <sharedItems containsBlank="1"/>
    </cacheField>
    <cacheField name="Building Programming" numFmtId="0">
      <sharedItems containsNonDate="0" containsString="0" containsBlank="1"/>
    </cacheField>
    <cacheField name="3K-12 Students in Shelter in Admin District (excludes charter, D75)" numFmtId="0">
      <sharedItems containsString="0" containsBlank="1" containsNumber="1" containsInteger="1" minValue="25" maxValue="1286"/>
    </cacheField>
    <cacheField name="# of Subway Stops within 0.5 miles" numFmtId="0">
      <sharedItems containsString="0" containsBlank="1" containsNumber="1" containsInteger="1" minValue="0" maxValue="8"/>
    </cacheField>
    <cacheField name="# of Bus Linse within 0.5 miles" numFmtId="0">
      <sharedItems containsString="0" containsBlank="1" containsNumber="1" containsInteger="1" minValue="3" maxValue="35"/>
    </cacheField>
    <cacheField name="Distance to Nearest Hospital (in miles)" numFmtId="0">
      <sharedItems containsString="0" containsBlank="1" containsNumber="1" minValue="0.18454544340094678" maxValue="4.5814562639772731"/>
    </cacheField>
    <cacheField name="Name of Nearest Hospital" numFmtId="0">
      <sharedItems containsBlank="1"/>
    </cacheField>
    <cacheField name="Reference  Dat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x v="0"/>
    <s v="Manhattan"/>
    <s v="M188"/>
    <s v="P.S. 188 - MANHATTAN"/>
    <s v="442 EAST HOUSTON STREET"/>
    <n v="1"/>
    <s v="Tier 2"/>
    <s v="9 out of 10"/>
    <s v="Fully Accessible"/>
    <n v="1904"/>
    <n v="150"/>
    <m/>
    <n v="920"/>
    <m/>
    <m/>
    <n v="0.75757575757575757"/>
    <m/>
    <s v="N"/>
    <m/>
    <n v="1050"/>
    <n v="525"/>
    <n v="59"/>
    <n v="708"/>
    <m/>
    <x v="0"/>
  </r>
  <r>
    <x v="0"/>
    <s v="Manhattan"/>
    <s v="M056"/>
    <s v="J.H.S. 56 - MANHATTAN"/>
    <s v="220 HENRY STREET"/>
    <n v="1"/>
    <m/>
    <s v="4 out of 10"/>
    <s v="Partially Accessible"/>
    <n v="1968"/>
    <n v="620"/>
    <m/>
    <n v="600"/>
    <m/>
    <m/>
    <n v="0.94117647058823528"/>
    <m/>
    <s v="N"/>
    <m/>
    <n v="1295"/>
    <n v="647.5"/>
    <n v="61"/>
    <n v="732"/>
    <m/>
    <x v="1"/>
  </r>
  <r>
    <x v="1"/>
    <s v="Manhattan"/>
    <s v="M118"/>
    <s v="I.S. 118 - MANHATTAN"/>
    <s v="154 WEST  93 STREET"/>
    <n v="1"/>
    <s v="Tier 2 "/>
    <s v="9 out of 10"/>
    <s v="Fully Accessible"/>
    <n v="1940"/>
    <n v="400"/>
    <m/>
    <n v="450"/>
    <m/>
    <m/>
    <n v="0.8771929824561403"/>
    <m/>
    <s v="N"/>
    <m/>
    <n v="995"/>
    <n v="497.5"/>
    <n v="57"/>
    <n v="684"/>
    <m/>
    <x v="0"/>
  </r>
  <r>
    <x v="2"/>
    <s v="Manhattan"/>
    <s v="M050"/>
    <s v="P.S. 50 (UDC) - MANHATTAN"/>
    <s v="433 EAST 100 STREET"/>
    <n v="1"/>
    <m/>
    <s v="1 out of 10"/>
    <s v="Partially Accessible"/>
    <n v="1975"/>
    <n v="298"/>
    <m/>
    <n v="234"/>
    <m/>
    <m/>
    <n v="0.72727272727272729"/>
    <m/>
    <s v="N"/>
    <m/>
    <n v="480"/>
    <n v="240"/>
    <n v="48"/>
    <n v="576"/>
    <m/>
    <x v="2"/>
  </r>
  <r>
    <x v="3"/>
    <s v="Manhattan"/>
    <s v="M030"/>
    <s v="P.S. 30 - MANHATTAN"/>
    <s v="144-176 EAST 128 STREET"/>
    <n v="1"/>
    <s v="Tier 2"/>
    <s v="4 out of 10"/>
    <s v="Partially Accessible"/>
    <n v="1969"/>
    <n v="460"/>
    <m/>
    <n v="258"/>
    <m/>
    <m/>
    <n v="0.97590361445783136"/>
    <m/>
    <s v="N"/>
    <m/>
    <n v="1279"/>
    <n v="639.5"/>
    <n v="72"/>
    <n v="864"/>
    <m/>
    <x v="3"/>
  </r>
  <r>
    <x v="4"/>
    <s v="Manhattan"/>
    <s v="M090"/>
    <s v="I.S. 90 - MANHATTAN"/>
    <s v="21 JUMEL PLACE"/>
    <n v="1"/>
    <s v="Tier 1"/>
    <s v="10 out of 10"/>
    <s v="Fully Accessible"/>
    <n v="1994"/>
    <n v="554"/>
    <m/>
    <n v="353"/>
    <m/>
    <s v="Yes"/>
    <n v="0.90909090909090906"/>
    <m/>
    <s v="N"/>
    <m/>
    <n v="1591"/>
    <n v="795.5"/>
    <n v="74"/>
    <n v="888"/>
    <m/>
    <x v="4"/>
  </r>
  <r>
    <x v="4"/>
    <s v="Manhattan"/>
    <s v="M465"/>
    <s v="G. WASHINGTON HS EDUC. CAMPUS - M"/>
    <s v="549 AUDUBON AVENUE"/>
    <n v="1"/>
    <s v="Tier 3 "/>
    <s v="7 out of 10"/>
    <s v="Partially Accessible"/>
    <n v="1925"/>
    <n v="800"/>
    <m/>
    <n v="450"/>
    <m/>
    <s v="Yes"/>
    <n v="0.79347826086956519"/>
    <m/>
    <s v="N"/>
    <m/>
    <n v="2290"/>
    <n v="1145"/>
    <n v="95"/>
    <n v="1140"/>
    <m/>
    <x v="5"/>
  </r>
  <r>
    <x v="5"/>
    <s v="Bronx"/>
    <s v="X184"/>
    <s v="I.S. 184 - BRONX"/>
    <s v="778 FOREST AVENUE"/>
    <n v="1"/>
    <m/>
    <s v="1 out of 10"/>
    <s v="Partially Accessible"/>
    <n v="1975"/>
    <n v="300"/>
    <m/>
    <n v="340"/>
    <m/>
    <m/>
    <n v="0.94936708860759489"/>
    <m/>
    <s v="N"/>
    <m/>
    <n v="1226"/>
    <n v="613"/>
    <n v="65"/>
    <n v="780"/>
    <m/>
    <x v="6"/>
  </r>
  <r>
    <x v="5"/>
    <s v="Bronx"/>
    <s v="X162"/>
    <s v="I.S. 162 - BRONX"/>
    <s v="600 SAINT ANN'S AVENUE"/>
    <n v="1"/>
    <m/>
    <s v="5 out of 10"/>
    <s v="Partially Accessible"/>
    <n v="1971"/>
    <n v="540"/>
    <m/>
    <n v="603"/>
    <m/>
    <m/>
    <n v="0.84810126582278478"/>
    <m/>
    <s v="N"/>
    <m/>
    <n v="1596"/>
    <n v="798"/>
    <n v="70"/>
    <n v="840"/>
    <m/>
    <x v="6"/>
  </r>
  <r>
    <x v="5"/>
    <s v="Bronx"/>
    <s v="X790"/>
    <s v="MOTT HAVEN EDUCATIONAL CAMPUS - BRONX"/>
    <s v="730 CONCOURSE VILLAGE WEST"/>
    <n v="1"/>
    <s v="Tier 1"/>
    <s v="10 out of 10"/>
    <s v="Fully Accessible"/>
    <n v="2010"/>
    <n v="239"/>
    <m/>
    <n v="473"/>
    <m/>
    <m/>
    <n v="1"/>
    <m/>
    <s v="Y"/>
    <m/>
    <n v="1923"/>
    <n v="961.5"/>
    <n v="86"/>
    <n v="1032"/>
    <m/>
    <x v="5"/>
  </r>
  <r>
    <x v="6"/>
    <s v="Bronx"/>
    <s v="X174"/>
    <s v="I.S. 174 - BRONX"/>
    <s v="456 WHITE PLAINS ROAD"/>
    <n v="1"/>
    <m/>
    <s v="1 out of 10"/>
    <s v="Partially Accessible"/>
    <n v="1972"/>
    <n v="600"/>
    <m/>
    <n v="0"/>
    <m/>
    <m/>
    <n v="0.54166666666666663"/>
    <m/>
    <s v="Y"/>
    <m/>
    <n v="1617"/>
    <n v="808.5"/>
    <n v="61"/>
    <n v="732"/>
    <m/>
    <x v="6"/>
  </r>
  <r>
    <x v="6"/>
    <s v="Bronx"/>
    <s v="X192"/>
    <s v="I.S. 192 - BRONX"/>
    <s v="650 HOLLYWOOD AVENUE"/>
    <n v="1"/>
    <s v="Tier 2 "/>
    <s v="8 out of 10"/>
    <s v="Partially Accessible"/>
    <n v="1973"/>
    <n v="450"/>
    <m/>
    <n v="356"/>
    <m/>
    <m/>
    <n v="0.97058823529411764"/>
    <m/>
    <s v="Y"/>
    <m/>
    <n v="1314"/>
    <n v="657"/>
    <n v="60"/>
    <n v="720"/>
    <m/>
    <x v="0"/>
  </r>
  <r>
    <x v="6"/>
    <s v="Bronx"/>
    <s v="X450"/>
    <s v="Adlai E. Stevenson Educational Campus"/>
    <s v="1980 LAFAYETTE AVENUE"/>
    <n v="1"/>
    <m/>
    <s v="4 out of 10"/>
    <s v="Partially Accessible"/>
    <n v="1970"/>
    <n v="400"/>
    <m/>
    <n v="1000"/>
    <m/>
    <m/>
    <n v="0.81818181818181823"/>
    <m/>
    <s v="Y"/>
    <m/>
    <n v="3510"/>
    <n v="1755"/>
    <n v="136"/>
    <n v="1632"/>
    <m/>
    <x v="6"/>
  </r>
  <r>
    <x v="7"/>
    <s v="Manhattan"/>
    <s v="M124"/>
    <s v="P.S. 124 (ECF) - MANHATTAN"/>
    <s v="40 DIVISION STREET"/>
    <s v="3--Low AC"/>
    <m/>
    <s v="1 out of 10"/>
    <s v="Partially Accessible"/>
    <n v="1976"/>
    <n v="225"/>
    <m/>
    <n v="197"/>
    <m/>
    <m/>
    <n v="0.02"/>
    <m/>
    <s v="N"/>
    <m/>
    <n v="831"/>
    <n v="415.5"/>
    <n v="56"/>
    <n v="672"/>
    <m/>
    <x v="3"/>
  </r>
  <r>
    <x v="6"/>
    <s v="Bronx"/>
    <s v="X074"/>
    <s v="I.S. 201 - BRONX"/>
    <s v="730 BRYANT AVENUE"/>
    <n v="1"/>
    <m/>
    <s v="8 out of 10"/>
    <s v="Partially Accessible"/>
    <n v="1974"/>
    <n v="560"/>
    <m/>
    <n v="470"/>
    <m/>
    <s v="Yes"/>
    <n v="0.97619047619047616"/>
    <m/>
    <s v="Y"/>
    <m/>
    <n v="1186"/>
    <n v="593"/>
    <n v="67"/>
    <n v="804"/>
    <m/>
    <x v="0"/>
  </r>
  <r>
    <x v="8"/>
    <s v="Bronx"/>
    <s v="X410"/>
    <s v="WILLIAM H. TAFT HS - X"/>
    <s v="240 EAST 172 STREET"/>
    <n v="1"/>
    <m/>
    <s v="6 out of 10"/>
    <s v="Partially Accessible"/>
    <n v="1941"/>
    <n v="1200"/>
    <m/>
    <n v="500"/>
    <m/>
    <m/>
    <n v="0.84552845528455289"/>
    <m/>
    <s v="Y"/>
    <m/>
    <n v="2775"/>
    <n v="1387.5"/>
    <n v="106"/>
    <n v="1272"/>
    <m/>
    <x v="6"/>
  </r>
  <r>
    <x v="8"/>
    <s v="Bronx"/>
    <s v="X147"/>
    <s v="I.S. 339 (OLD 147) - BRONX"/>
    <s v="1600 WEBSTER AVENUE"/>
    <n v="1"/>
    <m/>
    <s v="1 out of 10"/>
    <s v="Partially Accessible"/>
    <n v="1974"/>
    <n v="522"/>
    <m/>
    <n v="375"/>
    <m/>
    <m/>
    <n v="0.88732394366197187"/>
    <m/>
    <s v="Y"/>
    <m/>
    <n v="1251"/>
    <n v="625.5"/>
    <n v="68"/>
    <n v="816"/>
    <m/>
    <x v="4"/>
  </r>
  <r>
    <x v="6"/>
    <s v="Bronx"/>
    <s v="X048"/>
    <s v="P.S. 48 - BRONX"/>
    <s v="1290 SPOFFORD AVENUE"/>
    <s v="1--Low AC"/>
    <s v="Tier 2 "/>
    <s v="9 out of 10"/>
    <s v="Fully Accessible"/>
    <n v="1916"/>
    <n v="187"/>
    <m/>
    <s v="No Gym"/>
    <m/>
    <m/>
    <n v="6.5217391304347824E-2"/>
    <m/>
    <s v="Y"/>
    <m/>
    <n v="740"/>
    <n v="370"/>
    <n v="50"/>
    <n v="600"/>
    <m/>
    <x v="3"/>
  </r>
  <r>
    <x v="9"/>
    <s v="Bronx"/>
    <s v="X096"/>
    <s v="P.S. 96 - BRONX"/>
    <s v="2385 OLINVILLE AVENUE"/>
    <n v="1"/>
    <m/>
    <s v="10 out of 10"/>
    <s v="Fully Accessible"/>
    <n v="1930"/>
    <n v="384"/>
    <m/>
    <n v="400"/>
    <m/>
    <m/>
    <n v="0.92"/>
    <m/>
    <s v="Y"/>
    <m/>
    <n v="868"/>
    <n v="434"/>
    <n v="57"/>
    <n v="684"/>
    <m/>
    <x v="3"/>
  </r>
  <r>
    <x v="10"/>
    <s v="Queens"/>
    <s v="Q480"/>
    <s v="JOHN ADAMS HS - QUEENS"/>
    <s v="101-01 ROCKAWAY BOULEVARD"/>
    <s v="2--Low AC"/>
    <m/>
    <s v="9 out of 10"/>
    <s v="Fully Accessible"/>
    <n v="1930"/>
    <n v="600"/>
    <m/>
    <n v="622"/>
    <m/>
    <s v="Yes"/>
    <n v="0.1276595744680851"/>
    <m/>
    <s v="N"/>
    <m/>
    <n v="2164"/>
    <n v="1082"/>
    <n v="113"/>
    <n v="1356"/>
    <m/>
    <x v="5"/>
  </r>
  <r>
    <x v="11"/>
    <s v="Bronx"/>
    <s v="X193"/>
    <s v="P.S. 211 - BRONX"/>
    <s v="1919 PROSPECT AVENUE"/>
    <n v="1"/>
    <m/>
    <s v="8 out of 10"/>
    <s v="Partially Accessible"/>
    <n v="1975"/>
    <n v="425"/>
    <m/>
    <n v="371"/>
    <m/>
    <s v="Yes"/>
    <n v="0.86746987951807231"/>
    <m/>
    <s v="Y"/>
    <m/>
    <n v="1437"/>
    <n v="718.5"/>
    <n v="72"/>
    <n v="864"/>
    <m/>
    <x v="0"/>
  </r>
  <r>
    <x v="11"/>
    <s v="Bronx"/>
    <s v="X116"/>
    <s v="I.S. 216 - BRONX"/>
    <s v="977 FOX STREET"/>
    <n v="1"/>
    <m/>
    <s v="1 out of 10"/>
    <s v="Partially Accessible"/>
    <n v="1975"/>
    <n v="504"/>
    <m/>
    <n v="300"/>
    <m/>
    <m/>
    <n v="0.90789473684210531"/>
    <m/>
    <s v="Y"/>
    <m/>
    <n v="1414"/>
    <n v="707"/>
    <n v="72"/>
    <n v="864"/>
    <m/>
    <x v="0"/>
  </r>
  <r>
    <x v="12"/>
    <s v="Brooklyn"/>
    <s v="K056"/>
    <s v="P.S. 56 - BROOKLYN"/>
    <s v="170 GATES AVENUE"/>
    <n v="1"/>
    <m/>
    <s v="5 out of 10"/>
    <s v="Partially Accessible"/>
    <n v="1966"/>
    <n v="140"/>
    <m/>
    <n v="415"/>
    <m/>
    <m/>
    <n v="0.61904761904761907"/>
    <m/>
    <s v="N"/>
    <m/>
    <n v="743"/>
    <n v="371.5"/>
    <n v="57"/>
    <n v="684"/>
    <m/>
    <x v="0"/>
  </r>
  <r>
    <x v="13"/>
    <s v="Brooklyn"/>
    <s v="K071"/>
    <s v="I.S. 71 - BROOKLYN"/>
    <s v="215 HEYWARD STREET"/>
    <n v="1"/>
    <s v="Tier 2 "/>
    <s v="8 out of 10"/>
    <s v="Partially Accessible"/>
    <n v="1970"/>
    <n v="503"/>
    <m/>
    <n v="600"/>
    <m/>
    <m/>
    <n v="0.85507246376811596"/>
    <m/>
    <s v="N"/>
    <m/>
    <n v="1256"/>
    <n v="628"/>
    <n v="83"/>
    <n v="996"/>
    <m/>
    <x v="1"/>
  </r>
  <r>
    <x v="13"/>
    <s v="Brooklyn"/>
    <s v="K126"/>
    <s v="J.H.S. 126 - BROOKLYN"/>
    <s v="424 LEONARD STREET"/>
    <n v="1"/>
    <m/>
    <s v="7 out of 10"/>
    <s v="Partially Accessible"/>
    <n v="1966"/>
    <n v="504"/>
    <m/>
    <n v="650"/>
    <m/>
    <m/>
    <n v="0.7592592592592593"/>
    <m/>
    <s v="N"/>
    <m/>
    <n v="1405"/>
    <n v="702.5"/>
    <n v="68"/>
    <n v="816"/>
    <m/>
    <x v="6"/>
  </r>
  <r>
    <x v="14"/>
    <s v="Brooklyn"/>
    <s v="K026"/>
    <s v="P.S. 26 - BROOKLYN"/>
    <s v="1014 LAFAYETTE AVENUE"/>
    <n v="1"/>
    <s v="Tier 2 "/>
    <s v="9 out of 10"/>
    <s v="Fully Accessible"/>
    <n v="1956"/>
    <n v="466"/>
    <m/>
    <n v="390"/>
    <m/>
    <m/>
    <n v="0.67307692307692313"/>
    <m/>
    <s v="Y"/>
    <m/>
    <n v="830"/>
    <n v="415"/>
    <n v="70"/>
    <n v="840"/>
    <m/>
    <x v="0"/>
  </r>
  <r>
    <x v="15"/>
    <s v="Brooklyn"/>
    <s v="K907"/>
    <s v="BROWNSVILLE DIPLOMA PLUS HS - K"/>
    <s v="1150 EAST NEW YORK AVENUE"/>
    <n v="1"/>
    <m/>
    <s v="9 out of 10"/>
    <s v="Fully Accessible"/>
    <n v="1926"/>
    <n v="208"/>
    <m/>
    <s v="No Gym"/>
    <m/>
    <m/>
    <n v="1"/>
    <m/>
    <s v="N"/>
    <m/>
    <n v="734"/>
    <n v="367"/>
    <n v="27"/>
    <n v="324"/>
    <m/>
    <x v="5"/>
  </r>
  <r>
    <x v="16"/>
    <s v="Brooklyn"/>
    <s v="K422"/>
    <s v="SPRING CREEK EDUCATIONAL CAMPUS - BROOKLYN"/>
    <s v="1065 ELTON STREET"/>
    <n v="1"/>
    <s v="Tier 1 "/>
    <s v="10 out of 10"/>
    <s v="Fully Accessible"/>
    <n v="2012"/>
    <n v="201"/>
    <m/>
    <n v="550"/>
    <m/>
    <m/>
    <n v="1"/>
    <m/>
    <s v="Y"/>
    <m/>
    <n v="1204"/>
    <n v="602"/>
    <n v="53"/>
    <n v="636"/>
    <m/>
    <x v="6"/>
  </r>
  <r>
    <x v="4"/>
    <s v="Manhattan"/>
    <s v="M173"/>
    <s v="P.S. 173 - MANHATTAN"/>
    <s v="306 FORT WASHINGTON AVENUE"/>
    <s v="3--Low AC"/>
    <m/>
    <s v="6 out of 10"/>
    <s v="Partially Accessible"/>
    <n v="1926"/>
    <n v="250"/>
    <m/>
    <n v="250"/>
    <m/>
    <m/>
    <n v="0.24"/>
    <m/>
    <s v="N"/>
    <m/>
    <n v="923"/>
    <n v="461.5"/>
    <n v="52"/>
    <n v="624"/>
    <m/>
    <x v="0"/>
  </r>
  <r>
    <x v="17"/>
    <s v="Brooklyn"/>
    <s v="K096"/>
    <s v="I.S. 96 - BROOKLYN"/>
    <s v="99 AVENUE P"/>
    <n v="1"/>
    <s v="Tier 2 "/>
    <s v="10 out of 10"/>
    <s v="Fully Accessible"/>
    <n v="1929"/>
    <n v="540"/>
    <m/>
    <n v="682"/>
    <m/>
    <m/>
    <n v="0.94915254237288138"/>
    <m/>
    <s v="N"/>
    <m/>
    <n v="1230"/>
    <n v="615"/>
    <n v="63"/>
    <n v="756"/>
    <m/>
    <x v="0"/>
  </r>
  <r>
    <x v="18"/>
    <s v="Brooklyn"/>
    <s v="K152"/>
    <s v="P.S. 152 - BROOKLYN"/>
    <s v="725 EAST  23 STREET"/>
    <n v="1"/>
    <s v="Tier 2 "/>
    <s v="8 out of 10"/>
    <s v="Partially Accessible"/>
    <n v="1907"/>
    <n v="545"/>
    <m/>
    <n v="370"/>
    <m/>
    <m/>
    <n v="0.92063492063492058"/>
    <m/>
    <s v="N"/>
    <m/>
    <n v="1097"/>
    <n v="548.5"/>
    <n v="79"/>
    <n v="948"/>
    <m/>
    <x v="3"/>
  </r>
  <r>
    <x v="19"/>
    <s v="Brooklyn"/>
    <s v="K012"/>
    <s v="P.S. 12 - BROOKLYN"/>
    <s v="430 HOWARD AVENUE"/>
    <n v="1"/>
    <s v="Tier 2 "/>
    <s v="9 out of 10"/>
    <s v="Fully Accessible"/>
    <n v="1993"/>
    <n v="300"/>
    <s v="BKS"/>
    <n v="188"/>
    <m/>
    <s v="Yes"/>
    <n v="1"/>
    <m/>
    <s v="N"/>
    <m/>
    <n v="824"/>
    <n v="412"/>
    <n v="40"/>
    <n v="480"/>
    <m/>
    <x v="0"/>
  </r>
  <r>
    <x v="19"/>
    <s v="Brooklyn"/>
    <s v="K356"/>
    <s v="P.S. 156 - BROOKLYN"/>
    <s v="104 SUTTER AVENUE"/>
    <n v="1"/>
    <s v="Tier 1 "/>
    <s v="10 out of 10"/>
    <s v="Fully Accessible"/>
    <n v="2002"/>
    <n v="162"/>
    <m/>
    <n v="360"/>
    <m/>
    <m/>
    <n v="1"/>
    <m/>
    <s v="Y"/>
    <m/>
    <n v="1109"/>
    <n v="554.5"/>
    <n v="54"/>
    <n v="648"/>
    <m/>
    <x v="0"/>
  </r>
  <r>
    <x v="20"/>
    <s v="Queens"/>
    <s v="Q019"/>
    <s v="P.S. 19 - QUEENS"/>
    <s v="98-02 ROOSEVELT AVENUE"/>
    <n v="1"/>
    <m/>
    <s v="9 out of 10"/>
    <s v="Fully Accessible"/>
    <n v="1924"/>
    <n v="350"/>
    <m/>
    <n v="181"/>
    <m/>
    <m/>
    <n v="0.51136363636363635"/>
    <m/>
    <s v="N"/>
    <m/>
    <n v="1653"/>
    <n v="826.5"/>
    <n v="75"/>
    <n v="900"/>
    <m/>
    <x v="3"/>
  </r>
  <r>
    <x v="10"/>
    <s v="Queens"/>
    <s v="Q042"/>
    <s v="P.S. 42 - QUEENS"/>
    <s v="488 BEACH  66 STREET"/>
    <n v="1"/>
    <m/>
    <s v="8 out of 10"/>
    <s v="Partially Accessible"/>
    <n v="1925"/>
    <n v="450"/>
    <m/>
    <n v="480"/>
    <m/>
    <m/>
    <n v="0.58064516129032262"/>
    <m/>
    <s v="Y"/>
    <m/>
    <n v="969"/>
    <n v="484.5"/>
    <n v="45"/>
    <n v="540"/>
    <m/>
    <x v="0"/>
  </r>
  <r>
    <x v="10"/>
    <s v="Queens"/>
    <s v="Q410"/>
    <s v="Beach Channel Educational Campus"/>
    <s v="100-00 BEACH CHANNEL DRIVE"/>
    <n v="1"/>
    <m/>
    <s v="8 out of 10"/>
    <s v="Partially Accessible"/>
    <n v="1973"/>
    <n v="704"/>
    <m/>
    <n v="400"/>
    <m/>
    <m/>
    <n v="0.74814814814814812"/>
    <m/>
    <s v="N"/>
    <m/>
    <n v="2893"/>
    <n v="1446.5"/>
    <n v="119"/>
    <n v="1428"/>
    <m/>
    <x v="6"/>
  </r>
  <r>
    <x v="10"/>
    <s v="Queens"/>
    <s v="Q053"/>
    <s v="I.S. 53 - QUEENS"/>
    <s v="10-45 NAMEOKE STREET"/>
    <s v="1--Flag"/>
    <m/>
    <s v="8 out of 10"/>
    <s v="Partially Accessible"/>
    <n v="1973"/>
    <n v="560"/>
    <m/>
    <n v="380"/>
    <m/>
    <m/>
    <n v="0.87012987012987009"/>
    <m/>
    <s v="N"/>
    <m/>
    <n v="1344"/>
    <n v="672"/>
    <n v="72"/>
    <n v="864"/>
    <m/>
    <x v="0"/>
  </r>
  <r>
    <x v="21"/>
    <s v="Queens"/>
    <s v="Q072"/>
    <s v="J.H.S. 72 - QUEENS"/>
    <s v="133-25 GUY R BREWER BOULEVARD"/>
    <n v="1"/>
    <m/>
    <s v="8 out of 10"/>
    <s v="Partially Accessible"/>
    <n v="1967"/>
    <n v="470"/>
    <m/>
    <n v="220"/>
    <m/>
    <m/>
    <n v="0.87671232876712324"/>
    <m/>
    <s v="N"/>
    <m/>
    <n v="1443"/>
    <n v="721.5"/>
    <n v="59"/>
    <n v="708"/>
    <m/>
    <x v="4"/>
  </r>
  <r>
    <x v="3"/>
    <s v="Manhattan"/>
    <s v="M200"/>
    <s v="P.S. 200 (TANDEM M010) - MANHATTAN"/>
    <s v="2589 7 AVENUE"/>
    <s v="2--Low AC"/>
    <s v="Tier 2"/>
    <s v="9 out of 10"/>
    <s v="Fully Accessible"/>
    <n v="1969"/>
    <n v="300"/>
    <m/>
    <e v="#N/A"/>
    <m/>
    <m/>
    <n v="0.26315789473684209"/>
    <m/>
    <s v="N"/>
    <m/>
    <n v="687"/>
    <n v="343.5"/>
    <n v="45"/>
    <n v="540"/>
    <m/>
    <x v="3"/>
  </r>
  <r>
    <x v="22"/>
    <s v="Bronx"/>
    <s v="X306"/>
    <s v="P.S. 306 - BRONX"/>
    <s v="40 WEST TREMONT AVENUE"/>
    <n v="2"/>
    <s v="Tier 1"/>
    <s v="10 out of 10"/>
    <s v="Fully Accessible"/>
    <n v="1994"/>
    <n v="600"/>
    <m/>
    <n v="384"/>
    <m/>
    <m/>
    <n v="1"/>
    <m/>
    <s v="Y"/>
    <m/>
    <n v="1522"/>
    <n v="761"/>
    <n v="73"/>
    <n v="876"/>
    <m/>
    <x v="0"/>
  </r>
  <r>
    <x v="22"/>
    <s v="Bronx"/>
    <s v="X440"/>
    <s v="DEWITT CLINTON HS - X"/>
    <s v="100 WEST MOSHOLU PARKWAY SOUTH"/>
    <n v="2"/>
    <m/>
    <s v="6 out of 10"/>
    <s v="Partially Accessible"/>
    <n v="1929"/>
    <n v="925"/>
    <m/>
    <n v="0"/>
    <m/>
    <m/>
    <n v="0.82089552238805974"/>
    <m/>
    <s v="N"/>
    <m/>
    <n v="3039"/>
    <n v="1519.5"/>
    <n v="126"/>
    <n v="1512"/>
    <m/>
    <x v="5"/>
  </r>
  <r>
    <x v="19"/>
    <s v="Brooklyn"/>
    <s v="K396"/>
    <s v="P.S. 396 (TANDEM K327-D23)-K"/>
    <s v="110 CHESTER STREET"/>
    <n v="3"/>
    <m/>
    <s v="7 out of 10"/>
    <s v="Partially Accessible"/>
    <n v="1967"/>
    <n v="293"/>
    <m/>
    <n v="327"/>
    <m/>
    <m/>
    <n v="1"/>
    <m/>
    <s v="Y"/>
    <m/>
    <n v="226"/>
    <n v="113"/>
    <n v="29"/>
    <n v="348"/>
    <m/>
    <x v="3"/>
  </r>
  <r>
    <x v="23"/>
    <s v="Queens"/>
    <s v="Q452"/>
    <s v="LONG ISLAND CITY HS(NEW)-Q"/>
    <s v="14-30 BROADWAY"/>
    <n v="2"/>
    <m/>
    <s v="10 out of 10"/>
    <s v="Fully Accessible"/>
    <n v="1995"/>
    <n v="809"/>
    <m/>
    <n v="507"/>
    <m/>
    <m/>
    <n v="1"/>
    <m/>
    <s v="Y"/>
    <m/>
    <n v="2216"/>
    <n v="1108"/>
    <n v="92"/>
    <n v="1104"/>
    <m/>
    <x v="5"/>
  </r>
  <r>
    <x v="9"/>
    <s v="Bronx"/>
    <s v="X405"/>
    <s v="HERBERT H. LEHMAN HS - X"/>
    <s v="3000 EAST TREMONT AVENUE"/>
    <n v="2"/>
    <m/>
    <s v="6 out of 10"/>
    <s v="Partially Accessible"/>
    <n v="1972"/>
    <n v="450"/>
    <m/>
    <n v="160"/>
    <m/>
    <m/>
    <n v="0.87662337662337664"/>
    <m/>
    <s v="Y"/>
    <m/>
    <n v="3693"/>
    <n v="1846.5"/>
    <n v="139"/>
    <n v="1668"/>
    <m/>
    <x v="5"/>
  </r>
  <r>
    <x v="20"/>
    <s v="Queens"/>
    <s v="Q744"/>
    <s v="ELMHURST EDUCATIONAL CAMPUS - Q"/>
    <s v="45-10 94TH STREET"/>
    <n v="2"/>
    <m/>
    <s v="10 out of 10"/>
    <s v="Fully Accessible"/>
    <n v="1917"/>
    <n v="284"/>
    <m/>
    <n v="255"/>
    <m/>
    <m/>
    <n v="1"/>
    <m/>
    <s v="Y"/>
    <m/>
    <n v="1373"/>
    <n v="686.5"/>
    <n v="64"/>
    <n v="768"/>
    <m/>
    <x v="5"/>
  </r>
  <r>
    <x v="2"/>
    <s v="Manhattan"/>
    <s v="M107"/>
    <s v="THE HERITAGE SCHOOL - MANHATTAN"/>
    <s v="1680 LEXINGTON AVENUE"/>
    <m/>
    <m/>
    <s v="7 out of 10"/>
    <s v="Partially Accessible"/>
    <n v="0"/>
    <n v="93"/>
    <m/>
    <n v="93"/>
    <m/>
    <m/>
    <n v="1"/>
    <m/>
    <s v="N"/>
    <m/>
    <n v="246"/>
    <n v="123"/>
    <n v="13"/>
    <n v="156"/>
    <m/>
    <x v="5"/>
  </r>
  <r>
    <x v="11"/>
    <s v="Bronx"/>
    <s v="X158"/>
    <s v="I.S. 158 - BRONX"/>
    <s v="800 HOME STREET"/>
    <n v="2"/>
    <m/>
    <s v="9 out of 10"/>
    <s v="Fully Accessible"/>
    <n v="1974"/>
    <n v="300"/>
    <m/>
    <n v="356"/>
    <m/>
    <s v="Yes"/>
    <n v="0.98780487804878048"/>
    <m/>
    <s v="Y"/>
    <m/>
    <n v="1848"/>
    <n v="924"/>
    <n v="75"/>
    <n v="900"/>
    <m/>
    <x v="6"/>
  </r>
  <r>
    <x v="11"/>
    <s v="Bronx"/>
    <s v="X198"/>
    <s v="P.S. 198 - BRONX"/>
    <s v="1180 TINTON AVENUE"/>
    <n v="3"/>
    <m/>
    <s v="1 out of 10"/>
    <s v="Partially Accessible"/>
    <n v="1974"/>
    <n v="206"/>
    <m/>
    <n v="187"/>
    <m/>
    <m/>
    <n v="0.7678571428571429"/>
    <m/>
    <s v="Y"/>
    <m/>
    <n v="830"/>
    <n v="415"/>
    <n v="54"/>
    <n v="648"/>
    <m/>
    <x v="3"/>
  </r>
  <r>
    <x v="12"/>
    <s v="Brooklyn"/>
    <s v="K805"/>
    <s v="WATER'S EDGE EDUCATIONAL CAMPUS - K"/>
    <s v="49 FLATBUSH AVENUE EXTENSION"/>
    <m/>
    <m/>
    <s v="9 out of 10"/>
    <s v="Fully Accessible"/>
    <n v="1921"/>
    <n v="200"/>
    <s v="Exterior Mod"/>
    <n v="159"/>
    <m/>
    <s v="Yes"/>
    <n v="0.87323943661971826"/>
    <m/>
    <s v="N"/>
    <m/>
    <n v="1601"/>
    <n v="800.5"/>
    <n v="69"/>
    <n v="828"/>
    <m/>
    <x v="5"/>
  </r>
  <r>
    <x v="13"/>
    <s v="Brooklyn"/>
    <s v="K650"/>
    <s v="HARRY VANARSDALE VOC H (WHITNEY)-K"/>
    <s v="257 NORTH  6 STREET"/>
    <m/>
    <m/>
    <s v="6 out of 10"/>
    <s v="Partially Accessible"/>
    <n v="1903"/>
    <n v="445"/>
    <m/>
    <n v="74"/>
    <m/>
    <m/>
    <n v="0.81818181818181823"/>
    <m/>
    <s v="N"/>
    <m/>
    <n v="1849"/>
    <n v="924.5"/>
    <n v="75"/>
    <n v="900"/>
    <m/>
    <x v="5"/>
  </r>
  <r>
    <x v="14"/>
    <s v="Brooklyn"/>
    <s v="K455"/>
    <s v="BOYS &amp; GIRLS HS - K"/>
    <s v="1700 FULTON STREET"/>
    <n v="2"/>
    <s v="Tier 2 "/>
    <s v="3 out of 10"/>
    <s v="Partially Accessible"/>
    <n v="1976"/>
    <n v="718"/>
    <m/>
    <n v="693"/>
    <m/>
    <m/>
    <n v="0.69343065693430661"/>
    <m/>
    <s v="Y"/>
    <m/>
    <n v="3262"/>
    <n v="1631"/>
    <n v="185"/>
    <n v="2220"/>
    <m/>
    <x v="5"/>
  </r>
  <r>
    <x v="24"/>
    <s v="Brooklyn"/>
    <s v="K415"/>
    <s v="SAMUEL J. TILDEN EDUCATIONAL CAMPUS - K"/>
    <s v="5800 TILDEN AVENUE"/>
    <m/>
    <m/>
    <s v="6 out of 10"/>
    <s v="Partially Accessible"/>
    <n v="1930"/>
    <n v="550"/>
    <m/>
    <n v="414"/>
    <m/>
    <m/>
    <n v="0.24242424242424243"/>
    <m/>
    <s v="N"/>
    <m/>
    <n v="2330"/>
    <n v="1165"/>
    <n v="94"/>
    <n v="1128"/>
    <m/>
    <x v="5"/>
  </r>
  <r>
    <x v="20"/>
    <s v="Queens"/>
    <s v="Q600"/>
    <s v="QUEENS VOC HS - Q"/>
    <s v="37-02 47 AVENUE"/>
    <m/>
    <m/>
    <s v="9 out of 10"/>
    <s v="Fully Accessible"/>
    <n v="1920"/>
    <n v="499"/>
    <m/>
    <n v="490"/>
    <m/>
    <m/>
    <n v="0.75"/>
    <m/>
    <s v="N"/>
    <m/>
    <n v="1228"/>
    <n v="614"/>
    <n v="59"/>
    <n v="708"/>
    <m/>
    <x v="5"/>
  </r>
  <r>
    <x v="12"/>
    <s v="Brooklyn"/>
    <s v="K011"/>
    <s v="P.S. 11 - BROOKLYN"/>
    <s v="419 WAVERLY AVENUE"/>
    <s v="3--Low AC"/>
    <m/>
    <s v="1 out of 10"/>
    <s v="Partially Accessible"/>
    <n v="1958"/>
    <n v="400"/>
    <m/>
    <n v="373"/>
    <m/>
    <m/>
    <n v="0.28888888888888886"/>
    <m/>
    <s v="N"/>
    <m/>
    <n v="810"/>
    <n v="405"/>
    <n v="51"/>
    <n v="612"/>
    <m/>
    <x v="3"/>
  </r>
  <r>
    <x v="24"/>
    <s v="Brooklyn"/>
    <s v="K515"/>
    <s v="SOUTH SHORE EDUCATIONAL CAMPUS - K"/>
    <s v="6565 FLATLANDS AVENUE"/>
    <m/>
    <s v="Tier 2 "/>
    <s v="6 out of 10"/>
    <s v="Partially Accessible"/>
    <n v="1970"/>
    <n v="700"/>
    <m/>
    <n v="480"/>
    <m/>
    <m/>
    <n v="0.96031746031746035"/>
    <m/>
    <s v="Y"/>
    <m/>
    <n v="3048"/>
    <n v="1524"/>
    <n v="133"/>
    <n v="1596"/>
    <m/>
    <x v="5"/>
  </r>
  <r>
    <x v="11"/>
    <s v="Bronx"/>
    <s v="X234"/>
    <s v="P.S. 234 (PAIRED W I129) - BRONX"/>
    <s v="2050 PROSPECT AVENUE"/>
    <m/>
    <m/>
    <s v="1 out of 10"/>
    <s v="Partially Accessible"/>
    <n v="1971"/>
    <n v="312"/>
    <m/>
    <e v="#N/A"/>
    <m/>
    <m/>
    <n v="0.89743589743589747"/>
    <m/>
    <s v="Y"/>
    <m/>
    <n v="516"/>
    <n v="258"/>
    <n v="33"/>
    <n v="396"/>
    <m/>
    <x v="0"/>
  </r>
  <r>
    <x v="8"/>
    <s v="Bronx"/>
    <s v="X240"/>
    <s v="DOE NEW SETTLEMENT COMMUNITY CAMPUS - X"/>
    <s v="1501 JEROME AVENUE"/>
    <n v="3"/>
    <s v="Tier 1"/>
    <s v="10 out of 10"/>
    <s v="Fully Accessible"/>
    <n v="2010"/>
    <n v="381"/>
    <m/>
    <n v="599"/>
    <m/>
    <m/>
    <n v="1"/>
    <m/>
    <s v="Y"/>
    <m/>
    <n v="961"/>
    <n v="480.5"/>
    <n v="43"/>
    <n v="516"/>
    <m/>
    <x v="1"/>
  </r>
  <r>
    <x v="6"/>
    <s v="Bronx"/>
    <s v="X101"/>
    <s v="I.S. 101 - BRONX"/>
    <s v="2750 LAFAYETTE AVENUE"/>
    <n v="3"/>
    <m/>
    <s v="4 out of 10"/>
    <s v="Partially Accessible"/>
    <n v="1957"/>
    <n v="750"/>
    <m/>
    <n v="0"/>
    <m/>
    <m/>
    <n v="0.53947368421052633"/>
    <m/>
    <s v="Y"/>
    <m/>
    <n v="1184"/>
    <n v="592"/>
    <n v="50"/>
    <n v="600"/>
    <m/>
    <x v="0"/>
  </r>
  <r>
    <x v="9"/>
    <s v="Bronx"/>
    <s v="X189"/>
    <s v="P.S./I.S. 189 - BRONX"/>
    <s v="3441 STEENWICK AVENUE"/>
    <n v="3"/>
    <s v="Tier 1 "/>
    <s v="10 out of 10"/>
    <s v="Fully Accessible"/>
    <n v="2007"/>
    <n v="401"/>
    <m/>
    <n v="358"/>
    <m/>
    <m/>
    <n v="1"/>
    <m/>
    <s v="Y"/>
    <m/>
    <n v="738"/>
    <n v="369"/>
    <n v="41"/>
    <n v="492"/>
    <m/>
    <x v="0"/>
  </r>
  <r>
    <x v="15"/>
    <s v="Brooklyn"/>
    <s v="K181"/>
    <s v="P.S. 181 - BROOKLYN"/>
    <s v="1023 NEW YORK AVENUE"/>
    <n v="3"/>
    <m/>
    <s v="9 out of 10"/>
    <s v="Fully Accessible"/>
    <n v="1922"/>
    <n v="630"/>
    <m/>
    <n v="200"/>
    <m/>
    <s v="Yes"/>
    <n v="0.53968253968253965"/>
    <m/>
    <s v="Y"/>
    <m/>
    <n v="1156"/>
    <n v="578"/>
    <n v="60"/>
    <n v="720"/>
    <m/>
    <x v="0"/>
  </r>
  <r>
    <x v="24"/>
    <s v="Brooklyn"/>
    <s v="K066"/>
    <s v="P.S. 66 - BROOKLYN"/>
    <s v="845 EAST  96 STREET"/>
    <n v="3"/>
    <s v="Tier 1 "/>
    <s v="10 out of 10"/>
    <s v="Fully Accessible"/>
    <n v="2003"/>
    <n v="486"/>
    <m/>
    <n v="196"/>
    <m/>
    <m/>
    <n v="1"/>
    <m/>
    <s v="N"/>
    <m/>
    <n v="817"/>
    <n v="408.5"/>
    <n v="42"/>
    <n v="504"/>
    <m/>
    <x v="0"/>
  </r>
  <r>
    <x v="18"/>
    <s v="Brooklyn"/>
    <s v="K395"/>
    <s v="P.S./I.S. 395 - BROOKLYN"/>
    <s v="1001 EAST  45 STREET"/>
    <n v="3"/>
    <s v="Tier 1 "/>
    <s v="10 out of 10"/>
    <s v="Fully Accessible"/>
    <n v="2004"/>
    <n v="396"/>
    <m/>
    <n v="385"/>
    <m/>
    <m/>
    <n v="1"/>
    <m/>
    <s v="N"/>
    <m/>
    <n v="806"/>
    <n v="403"/>
    <n v="43"/>
    <n v="516"/>
    <m/>
    <x v="0"/>
  </r>
  <r>
    <x v="25"/>
    <s v="Queens"/>
    <s v="Q266"/>
    <s v="P.S./I.S. 266 - QUEENS"/>
    <s v="74-10 COMMONWEALTH BOULEVARD"/>
    <n v="3"/>
    <s v="Tier 1 "/>
    <s v="10 out of 10"/>
    <s v="Fully Accessible"/>
    <n v="2003"/>
    <n v="269"/>
    <m/>
    <n v="521"/>
    <m/>
    <m/>
    <n v="1"/>
    <m/>
    <s v="Y"/>
    <m/>
    <n v="742"/>
    <n v="371"/>
    <n v="32"/>
    <n v="384"/>
    <m/>
    <x v="0"/>
  </r>
  <r>
    <x v="10"/>
    <s v="Queens"/>
    <s v="Q043"/>
    <s v="P.S. 43 - QUEENS"/>
    <s v="160 BEACH  29 STREET"/>
    <n v="3"/>
    <s v="Tier 1 "/>
    <s v="10 out of 10"/>
    <s v="Fully Accessible"/>
    <n v="1996"/>
    <n v="0"/>
    <m/>
    <n v="232"/>
    <m/>
    <m/>
    <n v="0.98461538461538467"/>
    <m/>
    <s v="N"/>
    <m/>
    <n v="1069"/>
    <n v="534.5"/>
    <n v="60"/>
    <n v="720"/>
    <m/>
    <x v="0"/>
  </r>
  <r>
    <x v="21"/>
    <s v="Queens"/>
    <s v="Q314"/>
    <s v="P.S./ I.S. 314 - Queens"/>
    <s v="88-08 164TH STREET"/>
    <n v="3"/>
    <s v="Tier 1 "/>
    <s v="10 out of 10"/>
    <s v="Fully Accessible"/>
    <n v="2015"/>
    <n v="299"/>
    <m/>
    <n v="366"/>
    <m/>
    <m/>
    <n v="1"/>
    <m/>
    <s v="Y"/>
    <m/>
    <n v="626"/>
    <n v="313"/>
    <n v="37"/>
    <n v="444"/>
    <m/>
    <x v="0"/>
  </r>
  <r>
    <x v="26"/>
    <s v="Queens"/>
    <s v="Q263"/>
    <s v="P.S. /I.S 295 - QUEENS"/>
    <s v="222-14 JAMAICA AVENUE"/>
    <n v="3"/>
    <s v="Tier 1 "/>
    <s v="10 out of 10"/>
    <s v="Fully Accessible"/>
    <n v="2007"/>
    <n v="274"/>
    <m/>
    <n v="363"/>
    <m/>
    <m/>
    <n v="1"/>
    <m/>
    <s v="Y"/>
    <m/>
    <n v="545"/>
    <n v="272.5"/>
    <n v="33"/>
    <n v="396"/>
    <m/>
    <x v="0"/>
  </r>
  <r>
    <x v="26"/>
    <s v="Queens"/>
    <s v="Q270"/>
    <s v="P.S. 270 - QUEENS"/>
    <s v="233-15 MERRICK BOULEVARD"/>
    <n v="3"/>
    <s v="Tier 1 "/>
    <s v="10 out of 10"/>
    <s v="Fully Accessible"/>
    <n v="2003"/>
    <n v="248"/>
    <m/>
    <n v="216"/>
    <m/>
    <m/>
    <n v="1"/>
    <m/>
    <s v="N"/>
    <m/>
    <n v="610"/>
    <n v="305"/>
    <n v="29"/>
    <n v="348"/>
    <m/>
    <x v="0"/>
  </r>
  <r>
    <x v="27"/>
    <s v="Staten Island"/>
    <s v="R071"/>
    <s v="P.S./I.S. 48 - Staten Island"/>
    <s v="1050 Targee Street"/>
    <n v="3"/>
    <s v="Tier 1 "/>
    <s v="10 out of 10"/>
    <s v="Fully Accessible"/>
    <n v="2013"/>
    <n v="312"/>
    <m/>
    <n v="255"/>
    <m/>
    <m/>
    <n v="1"/>
    <m/>
    <s v="N"/>
    <m/>
    <n v="861"/>
    <n v="430.5"/>
    <n v="37"/>
    <n v="444"/>
    <m/>
    <x v="0"/>
  </r>
  <r>
    <x v="27"/>
    <s v="Staten Island"/>
    <s v="R861"/>
    <s v="ELIZABETH A. CONNELLY CAMPUS - S.I."/>
    <s v="280 REGIS DRIVE"/>
    <n v="3"/>
    <s v="Tier 1 "/>
    <s v="10 out of 10"/>
    <s v="Fully Accessible"/>
    <n v="2009"/>
    <n v="296"/>
    <m/>
    <n v="379"/>
    <m/>
    <m/>
    <n v="1"/>
    <m/>
    <s v="Y"/>
    <m/>
    <n v="737"/>
    <n v="368.5"/>
    <n v="40"/>
    <n v="480"/>
    <m/>
    <x v="0"/>
  </r>
  <r>
    <x v="7"/>
    <s v="Manhattan"/>
    <s v="M089"/>
    <s v="P.S./I.S. 89 - MANHATTAN"/>
    <s v="201 WARREN STREET"/>
    <n v="3"/>
    <s v="Tier 1"/>
    <s v="10 out of 10"/>
    <s v="Fully Accessible"/>
    <n v="1998"/>
    <n v="299"/>
    <m/>
    <n v="300"/>
    <m/>
    <m/>
    <n v="1"/>
    <m/>
    <s v="N"/>
    <m/>
    <n v="663"/>
    <n v="331.5"/>
    <n v="39"/>
    <n v="468"/>
    <m/>
    <x v="0"/>
  </r>
  <r>
    <x v="7"/>
    <s v="Manhattan"/>
    <s v="M158"/>
    <s v="P.S. 158 - MANHATTAN"/>
    <s v="1458 YORK AVENUE"/>
    <n v="3"/>
    <m/>
    <s v="8 out of 10"/>
    <s v="Partially Accessible"/>
    <n v="1898"/>
    <n v="300"/>
    <m/>
    <n v="366"/>
    <m/>
    <m/>
    <n v="0.8571428571428571"/>
    <m/>
    <s v="N"/>
    <m/>
    <n v="974"/>
    <n v="487"/>
    <n v="49"/>
    <n v="588"/>
    <m/>
    <x v="0"/>
  </r>
  <r>
    <x v="7"/>
    <s v="Manhattan"/>
    <s v="M440"/>
    <s v="BAYARD RUSTIN EDUCATIONAL COMP-M"/>
    <s v="351 WEST  18 STREET"/>
    <m/>
    <m/>
    <s v="7 out of 10"/>
    <s v="Partially Accessible"/>
    <n v="1931"/>
    <n v="660"/>
    <m/>
    <n v="200"/>
    <m/>
    <m/>
    <n v="0.7589285714285714"/>
    <m/>
    <s v="N"/>
    <m/>
    <n v="2733"/>
    <n v="1366.5"/>
    <n v="107"/>
    <n v="1284"/>
    <m/>
    <x v="6"/>
  </r>
  <r>
    <x v="1"/>
    <s v="Manhattan"/>
    <s v="M180"/>
    <s v="P.S. 180 - MANHATTAN"/>
    <s v="370 WEST 120TH STREET"/>
    <n v="3"/>
    <m/>
    <s v="5 out of 10"/>
    <s v="Partially Accessible"/>
    <n v="1960"/>
    <n v="400"/>
    <m/>
    <n v="374"/>
    <m/>
    <m/>
    <n v="0.65853658536585369"/>
    <m/>
    <s v="N"/>
    <m/>
    <n v="706"/>
    <n v="353"/>
    <n v="40"/>
    <n v="480"/>
    <m/>
    <x v="0"/>
  </r>
  <r>
    <x v="1"/>
    <s v="Manhattan"/>
    <s v="M342"/>
    <s v="P.S./I.S. 342 (RIVERSIDE CENTER) - MANHATATN"/>
    <s v="300 WEST 61ST STREET"/>
    <n v="3"/>
    <s v="Tier 1"/>
    <s v="10 out of 10"/>
    <s v="Fully Accessible"/>
    <n v="2017"/>
    <n v="257"/>
    <m/>
    <n v="343"/>
    <m/>
    <m/>
    <n v="1"/>
    <m/>
    <s v="N"/>
    <m/>
    <n v="650"/>
    <n v="325"/>
    <n v="35"/>
    <n v="420"/>
    <m/>
    <x v="0"/>
  </r>
  <r>
    <x v="2"/>
    <s v="Manhattan"/>
    <s v="M007"/>
    <s v="P.S. 7 - MANHATTAN"/>
    <s v="160 EAST 120 STREET"/>
    <n v="3"/>
    <s v="Tier 2"/>
    <s v="9 out of 10"/>
    <s v="Fully Accessible"/>
    <n v="1959"/>
    <n v="400"/>
    <m/>
    <n v="350"/>
    <m/>
    <m/>
    <n v="0.64864864864864868"/>
    <m/>
    <s v="N"/>
    <m/>
    <n v="892"/>
    <n v="446"/>
    <n v="38"/>
    <n v="456"/>
    <m/>
    <x v="0"/>
  </r>
  <r>
    <x v="3"/>
    <s v="Manhattan"/>
    <s v="M125"/>
    <s v="P.S. 125 - MANHATTAN"/>
    <s v="425 WEST 123 STREET"/>
    <n v="3"/>
    <s v="Tier 3 "/>
    <s v="7 out of 10"/>
    <s v="Partially Accessible"/>
    <n v="1925"/>
    <n v="149"/>
    <m/>
    <n v="270"/>
    <m/>
    <m/>
    <n v="0.88888888888888884"/>
    <m/>
    <s v="N"/>
    <m/>
    <n v="1279"/>
    <n v="639.5"/>
    <n v="59"/>
    <n v="708"/>
    <m/>
    <x v="1"/>
  </r>
  <r>
    <x v="4"/>
    <s v="Manhattan"/>
    <s v="M093"/>
    <s v="P.S./I.S. 210 - MANHATTAN"/>
    <s v="501-503 WEST 152 STREET"/>
    <n v="3"/>
    <s v="Tier 1"/>
    <s v="10 out of 10"/>
    <s v="Fully Accessible"/>
    <n v="2007"/>
    <n v="200"/>
    <m/>
    <n v="299"/>
    <m/>
    <s v="Yes"/>
    <n v="1"/>
    <m/>
    <s v="N"/>
    <m/>
    <n v="356"/>
    <n v="178"/>
    <n v="26"/>
    <n v="312"/>
    <m/>
    <x v="0"/>
  </r>
  <r>
    <x v="9"/>
    <s v="Bronx"/>
    <s v="X113"/>
    <s v="I.S. 113 - BRONX"/>
    <s v="3710 BARNES AVENUE"/>
    <s v="1-Low AC"/>
    <m/>
    <s v="5 out of 10"/>
    <s v="Partially Accessible"/>
    <n v="1937"/>
    <n v="300"/>
    <m/>
    <n v="250"/>
    <m/>
    <m/>
    <n v="0.32500000000000001"/>
    <m/>
    <s v="Y"/>
    <m/>
    <n v="1689"/>
    <n v="844.5"/>
    <n v="66"/>
    <n v="792"/>
    <m/>
    <x v="4"/>
  </r>
  <r>
    <x v="4"/>
    <s v="Manhattan"/>
    <s v="M263"/>
    <s v="PS/IS 263 - Manhattan"/>
    <s v="202 SHERMAN AVE"/>
    <n v="3"/>
    <s v="Tier 1"/>
    <s v="10 out of 10"/>
    <s v="Fully Accessible"/>
    <n v="2010"/>
    <n v="257"/>
    <m/>
    <n v="329"/>
    <m/>
    <m/>
    <n v="1"/>
    <m/>
    <s v="N"/>
    <m/>
    <n v="455"/>
    <n v="227.5"/>
    <n v="26"/>
    <n v="312"/>
    <m/>
    <x v="0"/>
  </r>
  <r>
    <x v="5"/>
    <s v="Bronx"/>
    <s v="X156"/>
    <s v="P.S. 156 - BRONX"/>
    <s v="750 CONCOURSE VILLAGE WEST"/>
    <n v="3"/>
    <m/>
    <s v="5 out of 10"/>
    <s v="Partially Accessible"/>
    <n v="1972"/>
    <n v="256"/>
    <m/>
    <n v="313"/>
    <m/>
    <m/>
    <n v="0.98076923076923073"/>
    <m/>
    <s v="N"/>
    <m/>
    <n v="870"/>
    <n v="435"/>
    <n v="53"/>
    <n v="636"/>
    <m/>
    <x v="0"/>
  </r>
  <r>
    <x v="5"/>
    <s v="Bronx"/>
    <s v="X040"/>
    <s v="P.S. 220 - BRONX"/>
    <s v="468 EAST 140 STREET"/>
    <n v="3"/>
    <m/>
    <s v="1 out of 10"/>
    <s v="Partially Accessible"/>
    <n v="1967"/>
    <n v="270"/>
    <m/>
    <n v="250"/>
    <m/>
    <m/>
    <n v="0.5"/>
    <m/>
    <s v="N"/>
    <m/>
    <n v="736"/>
    <n v="368"/>
    <n v="44"/>
    <n v="528"/>
    <m/>
    <x v="3"/>
  </r>
  <r>
    <x v="8"/>
    <s v="Bronx"/>
    <s v="X235"/>
    <s v="P.S./I.S. 218 - BRONX"/>
    <s v="1220 GERARD AVENUE"/>
    <m/>
    <s v="Tier 1"/>
    <s v="10 out of 10"/>
    <s v="Fully Accessible"/>
    <n v="1999"/>
    <n v="314"/>
    <m/>
    <n v="468"/>
    <m/>
    <s v="Yes"/>
    <n v="1"/>
    <m/>
    <s v="Y"/>
    <m/>
    <n v="1018"/>
    <n v="509"/>
    <n v="44"/>
    <n v="528"/>
    <m/>
    <x v="0"/>
  </r>
  <r>
    <x v="8"/>
    <s v="Bronx"/>
    <s v="X338"/>
    <s v="MORRIS HEIGHTS EDUCATIONAL COMPLEX - BRONX"/>
    <s v="1780 DR. MARTIN LUTHER KING JR. BLVD"/>
    <n v="3"/>
    <s v="Tier 1"/>
    <s v="10 out of 10"/>
    <s v="Fully Accessible"/>
    <n v="2010"/>
    <n v="266"/>
    <m/>
    <n v="367"/>
    <m/>
    <s v="Yes"/>
    <n v="1"/>
    <m/>
    <s v="Y"/>
    <m/>
    <n v="590"/>
    <n v="295"/>
    <n v="29"/>
    <n v="348"/>
    <m/>
    <x v="3"/>
  </r>
  <r>
    <x v="22"/>
    <s v="Bronx"/>
    <s v="X015"/>
    <s v="P.S. 15 - BRONX"/>
    <s v="2195 ANDREWS AVENUE"/>
    <m/>
    <s v="Tier 3 "/>
    <s v="10 out of 10"/>
    <s v="Fully Accessible"/>
    <n v="1995"/>
    <n v="214"/>
    <m/>
    <n v="232"/>
    <m/>
    <m/>
    <n v="1"/>
    <m/>
    <s v="Y"/>
    <m/>
    <n v="923"/>
    <n v="461.5"/>
    <n v="61"/>
    <n v="732"/>
    <m/>
    <x v="0"/>
  </r>
  <r>
    <x v="22"/>
    <s v="Bronx"/>
    <s v="X079"/>
    <s v="P.S. 79 - BRONX"/>
    <s v="125 EAST 181 STREET"/>
    <n v="3"/>
    <m/>
    <s v="9 out of 10"/>
    <s v="Fully Accessible"/>
    <n v="1925"/>
    <n v="662"/>
    <m/>
    <n v="438"/>
    <m/>
    <m/>
    <n v="0.64383561643835618"/>
    <m/>
    <s v="Y"/>
    <m/>
    <n v="1430"/>
    <n v="715"/>
    <n v="79"/>
    <n v="948"/>
    <m/>
    <x v="0"/>
  </r>
  <r>
    <x v="22"/>
    <s v="Bronx"/>
    <s v="X095"/>
    <s v="P.S. 95 - BRONX"/>
    <s v="3961 HILLMAN AVENUE"/>
    <n v="3"/>
    <m/>
    <s v="9 out of 10"/>
    <s v="Fully Accessible"/>
    <n v="1933"/>
    <n v="444"/>
    <m/>
    <n v="180"/>
    <m/>
    <m/>
    <n v="1"/>
    <m/>
    <s v="Y"/>
    <m/>
    <n v="1484"/>
    <n v="742"/>
    <n v="87"/>
    <n v="1044"/>
    <m/>
    <x v="0"/>
  </r>
  <r>
    <x v="22"/>
    <s v="Bronx"/>
    <s v="X368"/>
    <s v="M.S./H.S. 368 - BRONX             "/>
    <s v="2975 TIBBETT AVENUE"/>
    <m/>
    <s v="Tier 1"/>
    <s v="10 out of 10"/>
    <s v="Fully Accessible"/>
    <n v="2004"/>
    <n v="260"/>
    <m/>
    <n v="250"/>
    <m/>
    <m/>
    <n v="1"/>
    <m/>
    <s v="Y"/>
    <m/>
    <n v="1073"/>
    <n v="536.5"/>
    <n v="43"/>
    <n v="516"/>
    <m/>
    <x v="6"/>
  </r>
  <r>
    <x v="9"/>
    <s v="Bronx"/>
    <s v="X127"/>
    <s v="I.S. 127 - BRONX"/>
    <s v="1560 PURDY STREET"/>
    <n v="3"/>
    <m/>
    <s v="8 out of 10"/>
    <s v="Partially Accessible"/>
    <n v="1953"/>
    <n v="500"/>
    <m/>
    <n v="275"/>
    <m/>
    <m/>
    <n v="0.94545454545454544"/>
    <m/>
    <s v="Y"/>
    <m/>
    <n v="1090"/>
    <n v="545"/>
    <n v="51"/>
    <n v="612"/>
    <m/>
    <x v="0"/>
  </r>
  <r>
    <x v="9"/>
    <s v="Bronx"/>
    <s v="X153"/>
    <s v="P.S. 153 - BRONX"/>
    <s v="650 BAYCHESTER AVENUE"/>
    <n v="3"/>
    <m/>
    <s v="9 out of 10"/>
    <s v="Fully Accessible"/>
    <n v="1971"/>
    <n v="300"/>
    <m/>
    <s v="No Gym"/>
    <m/>
    <m/>
    <n v="0.98461538461538467"/>
    <m/>
    <s v="Y"/>
    <m/>
    <n v="794"/>
    <n v="397"/>
    <n v="39"/>
    <n v="468"/>
    <m/>
    <x v="3"/>
  </r>
  <r>
    <x v="11"/>
    <s v="Bronx"/>
    <s v="X167"/>
    <s v="P.S. 214 - BRONX"/>
    <s v="1970 WEST FARMS ROAD"/>
    <n v="3"/>
    <s v="Tier 2 "/>
    <s v="8 out of 10"/>
    <s v="Partially Accessible"/>
    <n v="1973"/>
    <n v="612"/>
    <m/>
    <n v="600"/>
    <m/>
    <m/>
    <n v="0.86301369863013699"/>
    <m/>
    <s v="Y"/>
    <m/>
    <n v="1474"/>
    <n v="737"/>
    <n v="69"/>
    <n v="828"/>
    <m/>
    <x v="0"/>
  </r>
  <r>
    <x v="11"/>
    <s v="Bronx"/>
    <s v="X423"/>
    <s v="JAMES MONROE HS CAMPUS ANNEX - BRONX"/>
    <s v="1551 EAST 172ND STREET"/>
    <m/>
    <s v="Tier 1 "/>
    <s v="10 out of 10"/>
    <s v="Fully Accessible"/>
    <n v="2009"/>
    <n v="470"/>
    <m/>
    <n v="570"/>
    <m/>
    <m/>
    <n v="1"/>
    <m/>
    <s v="Y"/>
    <m/>
    <n v="1067"/>
    <n v="533.5"/>
    <n v="40"/>
    <n v="480"/>
    <m/>
    <x v="6"/>
  </r>
  <r>
    <x v="12"/>
    <s v="Brooklyn"/>
    <s v="K313"/>
    <s v="ADAMS STREET EDUCATIONAL CAMPUS - K"/>
    <s v="283 ADAMS STREET"/>
    <m/>
    <s v="Tier 1 "/>
    <s v="10 out of 10"/>
    <s v="Fully Accessible"/>
    <n v="2008"/>
    <n v="344"/>
    <m/>
    <n v="795"/>
    <m/>
    <s v="Yes"/>
    <n v="1"/>
    <m/>
    <s v="N"/>
    <m/>
    <n v="1149"/>
    <n v="574.5"/>
    <n v="40"/>
    <n v="480"/>
    <m/>
    <x v="6"/>
  </r>
  <r>
    <x v="12"/>
    <s v="Brooklyn"/>
    <s v="K317"/>
    <s v="P.S. 133 WILLIAM A. BUTLER - BROOKLYN"/>
    <s v="610 BALTIC STREET"/>
    <n v="3"/>
    <s v="Tier 1 "/>
    <s v="10 out of 10"/>
    <s v="Fully Accessible"/>
    <n v="2013"/>
    <n v="430"/>
    <m/>
    <n v="360"/>
    <m/>
    <m/>
    <n v="1"/>
    <m/>
    <s v="Y"/>
    <m/>
    <n v="794"/>
    <n v="397"/>
    <n v="40"/>
    <n v="480"/>
    <m/>
    <x v="3"/>
  </r>
  <r>
    <x v="28"/>
    <s v="Brooklyn"/>
    <s v="K338"/>
    <s v="P.S. 338 - Brooklyn"/>
    <s v="21 HINCKLEY PLACE"/>
    <n v="3"/>
    <s v="Tier 1 "/>
    <s v="10 out of 10"/>
    <s v="Fully Accessible"/>
    <n v="2017"/>
    <n v="265"/>
    <s v="BKS"/>
    <n v="159"/>
    <m/>
    <m/>
    <n v="1"/>
    <m/>
    <s v="N"/>
    <m/>
    <n v="847"/>
    <n v="423.5"/>
    <n v="43"/>
    <n v="516"/>
    <m/>
    <x v="0"/>
  </r>
  <r>
    <x v="28"/>
    <s v="Brooklyn"/>
    <s v="K437"/>
    <s v="P.S./I.S. 437 - BROOKLYN"/>
    <s v="713 CATON AVENUE"/>
    <n v="3"/>
    <s v="Tier 1 "/>
    <s v="10 out of 10"/>
    <s v="Fully Accessible"/>
    <n v="2015"/>
    <n v="288"/>
    <m/>
    <n v="351"/>
    <m/>
    <m/>
    <n v="1"/>
    <m/>
    <s v="Y"/>
    <m/>
    <n v="722"/>
    <n v="361"/>
    <n v="34"/>
    <n v="408"/>
    <m/>
    <x v="4"/>
  </r>
  <r>
    <x v="24"/>
    <s v="Brooklyn"/>
    <s v="K233"/>
    <s v="P.S. 233 - BROOKLYN"/>
    <s v="9301 AVENUE B"/>
    <s v="3--Low AC"/>
    <m/>
    <s v="7 out of 10"/>
    <s v="Partially Accessible"/>
    <n v="1930"/>
    <n v="368"/>
    <m/>
    <n v="300"/>
    <m/>
    <m/>
    <n v="0.35185185185185186"/>
    <m/>
    <s v="N"/>
    <m/>
    <n v="896"/>
    <n v="448"/>
    <n v="49"/>
    <n v="588"/>
    <m/>
    <x v="3"/>
  </r>
  <r>
    <x v="16"/>
    <s v="Brooklyn"/>
    <s v="K007"/>
    <s v="P.S. 7 - BROOKLYN"/>
    <s v="858 JAMAICA AVENUE"/>
    <n v="3"/>
    <s v="Tier 1 "/>
    <s v="9 out of 10"/>
    <s v="Fully Accessible"/>
    <n v="1999"/>
    <n v="380"/>
    <m/>
    <n v="207"/>
    <m/>
    <s v="Yes"/>
    <n v="1"/>
    <m/>
    <s v="Y"/>
    <m/>
    <n v="791"/>
    <n v="395.5"/>
    <n v="39"/>
    <n v="468"/>
    <m/>
    <x v="3"/>
  </r>
  <r>
    <x v="16"/>
    <s v="Brooklyn"/>
    <s v="K814"/>
    <s v="CYPRESS HILLS COMMUNITY SCHOOL - BROOKLYN"/>
    <s v="265 WARWICK STREET"/>
    <n v="3"/>
    <s v="Tier 1 "/>
    <s v="10 out of 10"/>
    <s v="Fully Accessible"/>
    <n v="2009"/>
    <n v="110"/>
    <m/>
    <e v="#N/A"/>
    <m/>
    <m/>
    <n v="1"/>
    <m/>
    <s v="N"/>
    <m/>
    <n v="465"/>
    <n v="232.5"/>
    <n v="29"/>
    <n v="348"/>
    <m/>
    <x v="0"/>
  </r>
  <r>
    <x v="29"/>
    <s v="Brooklyn"/>
    <s v="K229"/>
    <s v="P.S. 229 - BROOKLYN"/>
    <s v="1400 BENSON AVENUE"/>
    <n v="3"/>
    <m/>
    <s v="9 out of 10"/>
    <s v="Fully Accessible"/>
    <n v="1932"/>
    <n v="495"/>
    <m/>
    <n v="368"/>
    <m/>
    <m/>
    <n v="0.9285714285714286"/>
    <m/>
    <s v="Y"/>
    <m/>
    <n v="926"/>
    <n v="463"/>
    <n v="60"/>
    <n v="720"/>
    <m/>
    <x v="0"/>
  </r>
  <r>
    <x v="29"/>
    <s v="Brooklyn"/>
    <s v="K807"/>
    <s v="P.S./ I.S. 163 - BROOKLYN"/>
    <s v="109 BAY 14TH STREET"/>
    <m/>
    <s v="Tier 1 "/>
    <s v="10 out of 10"/>
    <s v="Fully Accessible"/>
    <n v="2010"/>
    <n v="275"/>
    <m/>
    <n v="360"/>
    <m/>
    <m/>
    <n v="1"/>
    <m/>
    <s v="Y"/>
    <m/>
    <n v="659"/>
    <n v="329.5"/>
    <n v="29"/>
    <n v="348"/>
    <m/>
    <x v="0"/>
  </r>
  <r>
    <x v="20"/>
    <s v="Queens"/>
    <s v="Q113"/>
    <s v="P.S./I.S. 113 - QUEENS"/>
    <s v="78-23 87TH STREET"/>
    <n v="3"/>
    <m/>
    <s v="9 out of 10"/>
    <s v="Fully Accessible"/>
    <n v="1928"/>
    <n v="356"/>
    <m/>
    <n v="488"/>
    <m/>
    <m/>
    <n v="0.97674418604651159"/>
    <m/>
    <s v="N"/>
    <m/>
    <n v="745"/>
    <n v="372.5"/>
    <n v="40"/>
    <n v="480"/>
    <m/>
    <x v="0"/>
  </r>
  <r>
    <x v="20"/>
    <s v="Queens"/>
    <s v="Q247"/>
    <s v="PS/IS 128"/>
    <s v="69-10 65th Drive"/>
    <m/>
    <s v="Tier 1 "/>
    <s v="10 out of 10"/>
    <s v="Fully Accessible"/>
    <n v="2009"/>
    <n v="315"/>
    <m/>
    <n v="366"/>
    <m/>
    <m/>
    <n v="1"/>
    <m/>
    <s v="N"/>
    <m/>
    <n v="574"/>
    <n v="287"/>
    <n v="33"/>
    <n v="396"/>
    <m/>
    <x v="0"/>
  </r>
  <r>
    <x v="30"/>
    <s v="Queens"/>
    <s v="Q025"/>
    <s v="J.H.S. 25 - QUEENS"/>
    <s v="34-65 192 STREET"/>
    <m/>
    <m/>
    <s v="9 out of 10"/>
    <s v="Fully Accessible"/>
    <n v="1970"/>
    <n v="274"/>
    <m/>
    <n v="650"/>
    <m/>
    <s v="Yes"/>
    <n v="0.88888888888888884"/>
    <m/>
    <s v="N"/>
    <m/>
    <n v="1619"/>
    <n v="809.5"/>
    <n v="71"/>
    <n v="852"/>
    <m/>
    <x v="6"/>
  </r>
  <r>
    <x v="30"/>
    <s v="Queens"/>
    <s v="Q168"/>
    <s v="J.H.S. 168 - QUEENS"/>
    <s v="158-40 76 ROAD"/>
    <m/>
    <m/>
    <s v="9 out of 10"/>
    <s v="Fully Accessible"/>
    <n v="1953"/>
    <n v="400"/>
    <m/>
    <n v="576"/>
    <m/>
    <m/>
    <n v="0.78947368421052633"/>
    <m/>
    <s v="N"/>
    <m/>
    <n v="945"/>
    <n v="472.5"/>
    <n v="40"/>
    <n v="480"/>
    <m/>
    <x v="6"/>
  </r>
  <r>
    <x v="25"/>
    <s v="Queens"/>
    <s v="Q208"/>
    <s v="P.S./I.S. 208 - QUEENS"/>
    <s v="74-30 COMMONWEALTH BLVD"/>
    <m/>
    <s v="Tier 1 "/>
    <s v="10 out of 10"/>
    <s v="Fully Accessible"/>
    <n v="2003"/>
    <n v="334"/>
    <m/>
    <n v="527"/>
    <m/>
    <m/>
    <n v="1"/>
    <m/>
    <s v="N"/>
    <m/>
    <n v="827"/>
    <n v="413.5"/>
    <n v="41"/>
    <n v="492"/>
    <m/>
    <x v="0"/>
  </r>
  <r>
    <x v="10"/>
    <s v="Queens"/>
    <s v="Q226"/>
    <s v="I.S. 226 - QUEENS"/>
    <s v="121-10 ROCKAWAY BOULEVARD"/>
    <m/>
    <s v="Tier 2 "/>
    <s v="8 out of 10"/>
    <s v="Partially Accessible"/>
    <n v="1975"/>
    <n v="600"/>
    <m/>
    <n v="364"/>
    <m/>
    <m/>
    <n v="1"/>
    <m/>
    <s v="Y"/>
    <m/>
    <n v="1844"/>
    <n v="922"/>
    <n v="84"/>
    <n v="1008"/>
    <m/>
    <x v="6"/>
  </r>
  <r>
    <x v="21"/>
    <s v="Queens"/>
    <s v="Q686"/>
    <s v="METROPOLITAN AVENUE CAMPUS - QUEENS"/>
    <s v="91-30 METROPOLITAN AVENUE"/>
    <m/>
    <s v="Tier 1 "/>
    <s v="10 out of 10"/>
    <s v="Fully Accessible"/>
    <n v="2010"/>
    <n v="199"/>
    <m/>
    <n v="354"/>
    <m/>
    <s v="Yes"/>
    <n v="1"/>
    <m/>
    <s v="Y"/>
    <m/>
    <n v="1849"/>
    <n v="924.5"/>
    <n v="74"/>
    <n v="888"/>
    <m/>
    <x v="6"/>
  </r>
  <r>
    <x v="23"/>
    <s v="Queens"/>
    <s v="Q011"/>
    <s v="P.S. 11 - QUEENS"/>
    <s v="54-25 SKILLMAN AVENUE"/>
    <n v="3"/>
    <s v="Tier 2"/>
    <s v="10 out of 10"/>
    <s v="Fully Accessible"/>
    <n v="1952"/>
    <n v="250"/>
    <m/>
    <n v="400"/>
    <m/>
    <m/>
    <n v="0.93442622950819676"/>
    <m/>
    <s v="Y"/>
    <m/>
    <n v="1214"/>
    <n v="607"/>
    <n v="62"/>
    <n v="744"/>
    <m/>
    <x v="0"/>
  </r>
  <r>
    <x v="23"/>
    <s v="Queens"/>
    <s v="Q404"/>
    <s v="HUNTERS POINT CAMPUS - QUEENS"/>
    <s v="1-50 51ST AVENUE"/>
    <m/>
    <s v="Tier 1 "/>
    <s v="10 out of 10"/>
    <s v="Fully Accessible"/>
    <n v="2013"/>
    <n v="228"/>
    <m/>
    <n v="606"/>
    <m/>
    <m/>
    <n v="1"/>
    <m/>
    <s v="N"/>
    <m/>
    <n v="1035"/>
    <n v="517.5"/>
    <n v="42"/>
    <n v="504"/>
    <m/>
    <x v="6"/>
  </r>
  <r>
    <x v="0"/>
    <s v="Manhattan"/>
    <s v="M060"/>
    <s v="J.H.S. 60 - MANHATTAN"/>
    <s v="420 EAST 12 STREET "/>
    <s v="3--Not Accessible"/>
    <m/>
    <s v="1 out of 10"/>
    <s v="No Accessibility"/>
    <n v="1924"/>
    <n v="300"/>
    <m/>
    <n v="250"/>
    <m/>
    <m/>
    <n v="0.90384615384615385"/>
    <m/>
    <s v="N"/>
    <m/>
    <n v="1189"/>
    <n v="594.5"/>
    <n v="49"/>
    <n v="588"/>
    <m/>
    <x v="6"/>
  </r>
  <r>
    <x v="0"/>
    <s v="Manhattan"/>
    <s v="M020"/>
    <s v="P.S. 20 - MANHATTAN"/>
    <s v="166 ESSEX STREET"/>
    <s v="3--Low AC"/>
    <m/>
    <s v="4 out of 10"/>
    <s v="Partially Accessible"/>
    <n v="1963"/>
    <n v="410"/>
    <m/>
    <n v="430"/>
    <m/>
    <m/>
    <n v="0.375"/>
    <m/>
    <s v="N"/>
    <m/>
    <n v="720"/>
    <n v="360"/>
    <n v="42"/>
    <n v="504"/>
    <m/>
    <x v="3"/>
  </r>
  <r>
    <x v="0"/>
    <s v="Manhattan"/>
    <s v="M025"/>
    <s v="J.H.S. 25 - MANHATTAN"/>
    <s v="145 STANTON STREET"/>
    <m/>
    <m/>
    <s v="1 out of 10"/>
    <s v="Partially Accessible"/>
    <n v="1977"/>
    <n v="552"/>
    <m/>
    <n v="230"/>
    <m/>
    <m/>
    <n v="0.6901408450704225"/>
    <m/>
    <s v="N"/>
    <m/>
    <n v="1487"/>
    <n v="743.5"/>
    <n v="68"/>
    <n v="816"/>
    <m/>
    <x v="6"/>
  </r>
  <r>
    <x v="0"/>
    <s v="Manhattan"/>
    <s v="M134"/>
    <s v="P.S. 134 - MANHATTAN"/>
    <s v="293 EAST BROADWAY"/>
    <n v="3"/>
    <s v="Tier 2"/>
    <s v="9 out of 10"/>
    <s v="Fully Accessible"/>
    <n v="1960"/>
    <n v="445"/>
    <m/>
    <n v="250"/>
    <m/>
    <s v="Yes"/>
    <n v="0.86363636363636365"/>
    <m/>
    <s v="N"/>
    <m/>
    <n v="651"/>
    <n v="325.5"/>
    <n v="39"/>
    <n v="468"/>
    <m/>
    <x v="3"/>
  </r>
  <r>
    <x v="7"/>
    <s v="Manhattan"/>
    <s v="M070"/>
    <s v="I.S. 70 - MANHATTAN"/>
    <s v="333 WEST  17 STREET"/>
    <m/>
    <s v="Tier 3 "/>
    <s v="9 out of 10"/>
    <s v="Fully Accessible"/>
    <n v="1966"/>
    <n v="375"/>
    <m/>
    <n v="650"/>
    <m/>
    <m/>
    <n v="0.98684210526315785"/>
    <m/>
    <s v="N"/>
    <m/>
    <n v="1765"/>
    <n v="882.5"/>
    <n v="71"/>
    <n v="852"/>
    <m/>
    <x v="6"/>
  </r>
  <r>
    <x v="7"/>
    <s v="Manhattan"/>
    <s v="M114"/>
    <s v="EAST SIDE MIDDLE SCHOOL - MANHATTAN"/>
    <s v="331 EAST 91ST STREET"/>
    <m/>
    <s v="Tier 1"/>
    <s v="10 out of 10"/>
    <s v="Fully Accessible"/>
    <n v="2010"/>
    <n v="338"/>
    <m/>
    <n v="343"/>
    <m/>
    <m/>
    <n v="1"/>
    <m/>
    <s v="N"/>
    <m/>
    <n v="524"/>
    <n v="262"/>
    <n v="20"/>
    <n v="240"/>
    <m/>
    <x v="4"/>
  </r>
  <r>
    <x v="17"/>
    <s v="Brooklyn"/>
    <s v="K226"/>
    <s v="P.S. 226 - BROOKLYN"/>
    <s v="6006 23 AVENUE"/>
    <s v="1--Low AC"/>
    <s v="Tier 2 "/>
    <s v="9 out of 10"/>
    <s v="Fully Accessible"/>
    <n v="1930"/>
    <n v="330"/>
    <m/>
    <n v="246"/>
    <m/>
    <s v="Yes"/>
    <n v="0.38095238095238093"/>
    <m/>
    <s v="N"/>
    <m/>
    <n v="1057"/>
    <n v="528.5"/>
    <n v="60"/>
    <n v="720"/>
    <m/>
    <x v="0"/>
  </r>
  <r>
    <x v="1"/>
    <s v="Manhattan"/>
    <s v="M044"/>
    <s v="I.S. 44 - MANHATTAN"/>
    <s v="100 WEST  77 STREET"/>
    <m/>
    <m/>
    <s v="6 out of 10"/>
    <s v="Partially Accessible"/>
    <n v="1957"/>
    <n v="600"/>
    <m/>
    <n v="662"/>
    <m/>
    <m/>
    <n v="0.86363636363636365"/>
    <m/>
    <s v="N"/>
    <m/>
    <n v="1374"/>
    <n v="687"/>
    <n v="63"/>
    <n v="756"/>
    <m/>
    <x v="0"/>
  </r>
  <r>
    <x v="1"/>
    <s v="Manhattan"/>
    <s v="M075"/>
    <s v="P.S. 75 - MANHATTAN"/>
    <s v="735 WEST END AVENUE"/>
    <m/>
    <m/>
    <s v="4 out of 10"/>
    <s v="Partially Accessible"/>
    <n v="1950"/>
    <n v="250"/>
    <m/>
    <n v="130"/>
    <m/>
    <m/>
    <n v="0.85416666666666663"/>
    <m/>
    <s v="N"/>
    <m/>
    <n v="751"/>
    <n v="375.5"/>
    <n v="42"/>
    <n v="504"/>
    <m/>
    <x v="0"/>
  </r>
  <r>
    <x v="1"/>
    <s v="Manhattan"/>
    <s v="M144"/>
    <s v="P.S. 242 (OLD P144) - MANHATTAN"/>
    <s v="134 WEST 122 STREET"/>
    <n v="3"/>
    <m/>
    <s v="1 out of 10"/>
    <s v="Partially Accessible"/>
    <n v="1959"/>
    <n v="260"/>
    <m/>
    <n v="340"/>
    <m/>
    <m/>
    <n v="1"/>
    <m/>
    <s v="N"/>
    <m/>
    <n v="759"/>
    <n v="379.5"/>
    <n v="41"/>
    <n v="492"/>
    <m/>
    <x v="0"/>
  </r>
  <r>
    <x v="3"/>
    <s v="Manhattan"/>
    <s v="M175"/>
    <s v="P.S. 175 - MANHATTAN"/>
    <s v="175 WEST 134 STREET"/>
    <n v="3"/>
    <s v="Tier 3 "/>
    <s v="3 out of 10"/>
    <s v="Partially Accessible"/>
    <n v="1958"/>
    <n v="325"/>
    <m/>
    <n v="374"/>
    <m/>
    <m/>
    <n v="1"/>
    <m/>
    <s v="N"/>
    <m/>
    <n v="826"/>
    <n v="413"/>
    <n v="40"/>
    <n v="480"/>
    <m/>
    <x v="0"/>
  </r>
  <r>
    <x v="4"/>
    <s v="Manhattan"/>
    <s v="M048"/>
    <s v="P.S. 48 - MANHATTAN"/>
    <s v="4360-78 BROADWAY"/>
    <n v="3"/>
    <s v="Tier 1"/>
    <s v="10 out of 10"/>
    <s v="Fully Accessible"/>
    <n v="1993"/>
    <n v="246"/>
    <m/>
    <n v="145"/>
    <m/>
    <m/>
    <n v="1"/>
    <m/>
    <s v="N"/>
    <m/>
    <n v="433"/>
    <n v="216.5"/>
    <n v="35"/>
    <n v="420"/>
    <m/>
    <x v="3"/>
  </r>
  <r>
    <x v="4"/>
    <s v="Manhattan"/>
    <s v="M128"/>
    <s v="P.S. 128 - MANHATTAN"/>
    <s v="560 WEST 169 STREET"/>
    <n v="3"/>
    <m/>
    <s v="7 out of 10"/>
    <s v="Partially Accessible"/>
    <n v="1961"/>
    <n v="325"/>
    <m/>
    <n v="250"/>
    <m/>
    <m/>
    <n v="0.94117647058823528"/>
    <m/>
    <s v="N"/>
    <m/>
    <n v="856"/>
    <n v="428"/>
    <n v="52"/>
    <n v="624"/>
    <m/>
    <x v="3"/>
  </r>
  <r>
    <x v="4"/>
    <s v="Manhattan"/>
    <s v="M153"/>
    <s v="P.S. 153 - MANHATTAN"/>
    <s v="1750 AMSTERDAM AVENUE"/>
    <n v="3"/>
    <m/>
    <s v="1 out of 10"/>
    <s v="Partially Accessible"/>
    <n v="1975"/>
    <n v="542"/>
    <m/>
    <n v="196"/>
    <m/>
    <s v="Yes"/>
    <n v="0.55737704918032782"/>
    <m/>
    <s v="N"/>
    <m/>
    <n v="1085"/>
    <n v="542.5"/>
    <n v="64"/>
    <n v="768"/>
    <m/>
    <x v="3"/>
  </r>
  <r>
    <x v="4"/>
    <s v="Manhattan"/>
    <s v="M176"/>
    <s v="P.S./I.S. 176 - MANHATTAN"/>
    <s v="4862 BROADWAY"/>
    <m/>
    <s v="Tier 1"/>
    <s v="10 out of 10"/>
    <s v="Fully Accessible"/>
    <n v="1996"/>
    <n v="250"/>
    <m/>
    <n v="200"/>
    <m/>
    <m/>
    <n v="1"/>
    <m/>
    <s v="N"/>
    <m/>
    <n v="500"/>
    <n v="250"/>
    <n v="33"/>
    <n v="396"/>
    <m/>
    <x v="0"/>
  </r>
  <r>
    <x v="5"/>
    <s v="Bronx"/>
    <s v="X151"/>
    <s v="I.S. 151 - BRONX"/>
    <s v="250 EAST 156 STREET"/>
    <n v="3"/>
    <m/>
    <s v="6 out of 10"/>
    <s v="Partially Accessible"/>
    <n v="1971"/>
    <n v="360"/>
    <m/>
    <n v="336"/>
    <m/>
    <m/>
    <n v="0.9882352941176471"/>
    <m/>
    <s v="Y"/>
    <m/>
    <n v="1546"/>
    <n v="773"/>
    <n v="71"/>
    <n v="852"/>
    <m/>
    <x v="0"/>
  </r>
  <r>
    <x v="8"/>
    <s v="Bronx"/>
    <s v="X082"/>
    <s v="I.S. 232 - BRONX"/>
    <s v="1700 MACOMBS ROAD"/>
    <m/>
    <m/>
    <s v="9 out of 10"/>
    <s v="Fully Accessible"/>
    <n v="1925"/>
    <n v="362"/>
    <m/>
    <n v="446"/>
    <m/>
    <m/>
    <n v="0.85245901639344257"/>
    <m/>
    <s v="Y"/>
    <m/>
    <n v="1293"/>
    <n v="646.5"/>
    <n v="58"/>
    <n v="696"/>
    <m/>
    <x v="6"/>
  </r>
  <r>
    <x v="9"/>
    <s v="Bronx"/>
    <s v="X068"/>
    <s v="P.S. 68 - BRONX"/>
    <s v="4011 MONTICELLO AVENUE"/>
    <n v="3"/>
    <m/>
    <s v="4 out of 10"/>
    <s v="Partially Accessible"/>
    <n v="1926"/>
    <n v="228"/>
    <m/>
    <n v="174"/>
    <m/>
    <m/>
    <n v="0.87804878048780488"/>
    <m/>
    <s v="Y"/>
    <m/>
    <n v="652"/>
    <n v="326"/>
    <n v="47"/>
    <n v="564"/>
    <m/>
    <x v="3"/>
  </r>
  <r>
    <x v="9"/>
    <s v="Bronx"/>
    <s v="X106"/>
    <s v="P.S. 106 - BRONX"/>
    <s v="1514 OLMSTEAD AVENUE"/>
    <n v="3"/>
    <m/>
    <s v="10 out of 10"/>
    <s v="Fully Accessible"/>
    <n v="1932"/>
    <n v="442"/>
    <m/>
    <n v="138"/>
    <m/>
    <m/>
    <n v="0.93103448275862066"/>
    <m/>
    <s v="Y"/>
    <m/>
    <n v="977"/>
    <n v="488.5"/>
    <n v="63"/>
    <n v="756"/>
    <m/>
    <x v="3"/>
  </r>
  <r>
    <x v="9"/>
    <s v="Bronx"/>
    <s v="X181"/>
    <s v="I.S. 181 - BRONX"/>
    <s v="800 BAYCHESTER AVENUE"/>
    <m/>
    <m/>
    <s v="4 out of 10"/>
    <s v="Partially Accessible"/>
    <n v="1972"/>
    <n v="200"/>
    <m/>
    <n v="200"/>
    <m/>
    <m/>
    <n v="0.98630136986301364"/>
    <m/>
    <s v="Y"/>
    <m/>
    <n v="1056"/>
    <n v="528"/>
    <n v="63"/>
    <n v="756"/>
    <m/>
    <x v="4"/>
  </r>
  <r>
    <x v="9"/>
    <s v="Bronx"/>
    <s v="X425"/>
    <s v="EVANDER CHILDS HS - X"/>
    <s v="800 EAST GUN HILL ROAD"/>
    <m/>
    <m/>
    <s v="9 out of 10"/>
    <s v="Fully Accessible"/>
    <n v="1930"/>
    <n v="1059"/>
    <m/>
    <n v="0"/>
    <m/>
    <m/>
    <n v="0.57983193277310929"/>
    <m/>
    <s v="Y"/>
    <m/>
    <n v="2790"/>
    <n v="1395"/>
    <n v="138"/>
    <n v="1656"/>
    <m/>
    <x v="5"/>
  </r>
  <r>
    <x v="9"/>
    <s v="Bronx"/>
    <s v="X498"/>
    <s v="THE LT. CURTIS MEYRAN AND JOHN BELLEW ED COMPLEX"/>
    <s v="1640 BRONXDALE AVE"/>
    <m/>
    <s v="Tier 1 "/>
    <s v="10 out of 10"/>
    <s v="Fully Accessible"/>
    <n v="2010"/>
    <n v="220"/>
    <m/>
    <n v="356"/>
    <m/>
    <m/>
    <n v="1"/>
    <m/>
    <s v="Y"/>
    <m/>
    <n v="855"/>
    <n v="427.5"/>
    <n v="58"/>
    <n v="696"/>
    <m/>
    <x v="0"/>
  </r>
  <r>
    <x v="12"/>
    <s v="Brooklyn"/>
    <s v="K009"/>
    <s v="P.S. 9 - BROOKLYN"/>
    <s v="80 UNDERHILL AVENUE"/>
    <n v="3"/>
    <m/>
    <s v="1 out of 10"/>
    <s v="Partially Accessible"/>
    <n v="1957"/>
    <n v="400"/>
    <m/>
    <n v="370"/>
    <m/>
    <m/>
    <n v="0.70491803278688525"/>
    <m/>
    <s v="N"/>
    <m/>
    <n v="1106"/>
    <n v="553"/>
    <n v="58"/>
    <n v="696"/>
    <m/>
    <x v="3"/>
  </r>
  <r>
    <x v="13"/>
    <s v="Brooklyn"/>
    <s v="K110"/>
    <s v="P.S. 110 - BROOKLYN"/>
    <s v="124 MONITOR STREET"/>
    <n v="3"/>
    <m/>
    <s v="9 out of 10"/>
    <s v="Fully Accessible"/>
    <n v="1895"/>
    <n v="128"/>
    <s v="Old - Potential Lead "/>
    <n v="150"/>
    <m/>
    <m/>
    <n v="0.4"/>
    <m/>
    <s v="N"/>
    <m/>
    <n v="588"/>
    <n v="294"/>
    <n v="46"/>
    <n v="552"/>
    <m/>
    <x v="3"/>
  </r>
  <r>
    <x v="12"/>
    <s v="Brooklyn"/>
    <s v="K611"/>
    <s v="DOCK ST CAMPUS - BROOKLYN"/>
    <s v="19 DOCK STREET "/>
    <n v="3"/>
    <s v="Tier 1 "/>
    <s v="10 out of 10"/>
    <s v="Fully Accessible"/>
    <n v="2016"/>
    <n v="135"/>
    <m/>
    <n v="341"/>
    <m/>
    <m/>
    <n v="1"/>
    <m/>
    <s v="N"/>
    <m/>
    <n v="225"/>
    <n v="112.5"/>
    <n v="23"/>
    <n v="276"/>
    <m/>
    <x v="7"/>
  </r>
  <r>
    <x v="15"/>
    <s v="Brooklyn"/>
    <s v="K440"/>
    <s v="PROSPECT HEIGHTS HS - K"/>
    <s v="883 CLASSON AVENUE"/>
    <n v="3"/>
    <m/>
    <s v="8 out of 10"/>
    <s v="Partially Accessible"/>
    <n v="1924"/>
    <n v="552"/>
    <m/>
    <n v="450"/>
    <m/>
    <s v="Yes"/>
    <n v="0.40243902439024393"/>
    <m/>
    <s v="Y"/>
    <m/>
    <n v="1993"/>
    <n v="996.5"/>
    <n v="80"/>
    <n v="960"/>
    <m/>
    <x v="5"/>
  </r>
  <r>
    <x v="13"/>
    <s v="Brooklyn"/>
    <s v="K450"/>
    <s v="GRAND STREET CAMPUS (OLD E.D.HS)- K"/>
    <s v="850 GRAND STREET"/>
    <n v="3"/>
    <s v="Tier 2 "/>
    <s v="8 out of 10"/>
    <s v="Partially Accessible"/>
    <n v="1981"/>
    <n v="749"/>
    <m/>
    <n v="450"/>
    <m/>
    <m/>
    <n v="0.79831932773109249"/>
    <m/>
    <s v="N"/>
    <m/>
    <n v="2987"/>
    <n v="1493.5"/>
    <n v="111"/>
    <n v="1332"/>
    <m/>
    <x v="5"/>
  </r>
  <r>
    <x v="28"/>
    <s v="Brooklyn"/>
    <s v="K024"/>
    <s v="P.S. 24 - BROOKLYN"/>
    <s v="427 38 STREET"/>
    <n v="3"/>
    <s v="Tier 1 "/>
    <s v="10 out of 10"/>
    <s v="Fully Accessible"/>
    <n v="1997"/>
    <n v="300"/>
    <m/>
    <n v="205"/>
    <m/>
    <s v="Yes"/>
    <n v="1"/>
    <m/>
    <s v="Y"/>
    <m/>
    <n v="657"/>
    <n v="328.5"/>
    <n v="46"/>
    <n v="552"/>
    <m/>
    <x v="3"/>
  </r>
  <r>
    <x v="28"/>
    <s v="Brooklyn"/>
    <s v="K032"/>
    <s v="P.S. 32 - BROOKLYN"/>
    <s v="317 HOYT STREET"/>
    <n v="3"/>
    <m/>
    <s v="1 out of 10"/>
    <s v="Partially Accessible"/>
    <n v="1951"/>
    <n v="180"/>
    <s v="Construction -Addition"/>
    <n v="385"/>
    <m/>
    <m/>
    <n v="0.94594594594594594"/>
    <m/>
    <s v="N"/>
    <m/>
    <n v="577"/>
    <n v="288.5"/>
    <n v="31"/>
    <n v="372"/>
    <m/>
    <x v="3"/>
  </r>
  <r>
    <x v="28"/>
    <s v="Brooklyn"/>
    <s v="K088"/>
    <s v="I.S. 88 - BROOKLYN"/>
    <s v="544 7TH AVENUE"/>
    <m/>
    <m/>
    <s v="9 out of 10"/>
    <s v="Fully Accessible"/>
    <n v="1967"/>
    <n v="527"/>
    <m/>
    <n v="650"/>
    <m/>
    <m/>
    <n v="0.9726027397260274"/>
    <m/>
    <s v="N"/>
    <m/>
    <n v="1407"/>
    <n v="703.5"/>
    <n v="66"/>
    <n v="792"/>
    <m/>
    <x v="4"/>
  </r>
  <r>
    <x v="28"/>
    <s v="Brooklyn"/>
    <s v="K460"/>
    <s v="John Jay Educational Campus"/>
    <s v="237 7 AVENUE"/>
    <m/>
    <m/>
    <s v="9 out of 10"/>
    <s v="Fully Accessible"/>
    <n v="1903"/>
    <n v="830"/>
    <m/>
    <n v="508"/>
    <m/>
    <s v="Yes"/>
    <n v="0.95238095238095233"/>
    <m/>
    <s v="N"/>
    <m/>
    <n v="2392"/>
    <n v="1196"/>
    <n v="104"/>
    <n v="1248"/>
    <m/>
    <x v="6"/>
  </r>
  <r>
    <x v="28"/>
    <s v="Brooklyn"/>
    <s v="K564"/>
    <s v="SUNSET PARK HS - BROOKLYN"/>
    <s v="153 35TH STREET"/>
    <m/>
    <s v="Tier 1 "/>
    <s v="10 out of 10"/>
    <s v="Fully Accessible"/>
    <n v="2009"/>
    <n v="555"/>
    <m/>
    <n v="284"/>
    <m/>
    <m/>
    <n v="1"/>
    <m/>
    <s v="Y"/>
    <m/>
    <n v="1361"/>
    <n v="680.5"/>
    <n v="60"/>
    <n v="720"/>
    <m/>
    <x v="5"/>
  </r>
  <r>
    <x v="28"/>
    <s v="Brooklyn"/>
    <s v="K655"/>
    <s v="BKLYN HS OF THE ARTS (OL S J HL)-K"/>
    <s v="345 DEAN STREET"/>
    <m/>
    <m/>
    <s v="6 out of 10"/>
    <s v="Partially Accessible"/>
    <n v="1930"/>
    <e v="#N/A"/>
    <m/>
    <n v="494"/>
    <m/>
    <s v="Yes"/>
    <n v="0.64634146341463417"/>
    <m/>
    <s v="N"/>
    <m/>
    <n v="1830"/>
    <n v="915"/>
    <n v="66"/>
    <n v="792"/>
    <m/>
    <x v="6"/>
  </r>
  <r>
    <x v="15"/>
    <s v="Brooklyn"/>
    <s v="K002"/>
    <s v="I.S. 2 - BROOKLYN"/>
    <s v="655 PARKSIDE AVENUE"/>
    <m/>
    <s v="Tier 1 "/>
    <s v="10 out of 10"/>
    <s v="Fully Accessible"/>
    <n v="1994"/>
    <n v="460"/>
    <m/>
    <n v="353"/>
    <m/>
    <s v="Yes"/>
    <n v="1"/>
    <m/>
    <s v="Y"/>
    <m/>
    <n v="1139"/>
    <n v="569.5"/>
    <n v="55"/>
    <n v="660"/>
    <m/>
    <x v="0"/>
  </r>
  <r>
    <x v="15"/>
    <s v="Brooklyn"/>
    <s v="K006"/>
    <s v="P.S. 6 - BROOKLYN"/>
    <s v="43 SNYDER AVENUE"/>
    <n v="3"/>
    <s v="Tier 1 "/>
    <s v="9 out of 10"/>
    <s v="Fully Accessible"/>
    <n v="1993"/>
    <n v="262"/>
    <m/>
    <n v="205"/>
    <m/>
    <s v="Yes"/>
    <n v="1"/>
    <m/>
    <s v="Y"/>
    <m/>
    <n v="611"/>
    <n v="305.5"/>
    <n v="42"/>
    <n v="504"/>
    <m/>
    <x v="3"/>
  </r>
  <r>
    <x v="22"/>
    <s v="Bronx"/>
    <s v="X435"/>
    <s v="THEODORE ROOSEVELT EDUCATIONAL CAMPUS - X"/>
    <s v="500 EAST FORDHAM ROAD"/>
    <n v="1"/>
    <m/>
    <s v="8 out of 10"/>
    <s v="Partially Accessible"/>
    <n v="1928"/>
    <n v="504"/>
    <m/>
    <n v="500"/>
    <m/>
    <m/>
    <n v="0.43609022556390975"/>
    <m/>
    <s v="N"/>
    <m/>
    <n v="3013"/>
    <n v="1506.5"/>
    <n v="113"/>
    <n v="1356"/>
    <m/>
    <x v="6"/>
  </r>
  <r>
    <x v="15"/>
    <s v="Brooklyn"/>
    <s v="K465"/>
    <s v="ERASMUS HALL CAMPUS - K"/>
    <s v="911 FLATBUSH AVENUE"/>
    <m/>
    <m/>
    <s v="8 out of 10"/>
    <s v="Partially Accessible"/>
    <n v="1905"/>
    <n v="426"/>
    <m/>
    <n v="593"/>
    <m/>
    <m/>
    <n v="0.76033057851239672"/>
    <m/>
    <s v="Y"/>
    <m/>
    <n v="2767"/>
    <n v="1383.5"/>
    <n v="140"/>
    <n v="1680"/>
    <m/>
    <x v="6"/>
  </r>
  <r>
    <x v="16"/>
    <s v="Brooklyn"/>
    <s v="K166"/>
    <s v="I.S. 166 - BROOKLYN"/>
    <s v="800 VAN SICLEN AVE"/>
    <m/>
    <m/>
    <s v="9 out of 10"/>
    <s v="Fully Accessible"/>
    <n v="1956"/>
    <n v="756"/>
    <m/>
    <n v="410"/>
    <m/>
    <m/>
    <n v="0.96"/>
    <m/>
    <s v="Y"/>
    <m/>
    <n v="1248"/>
    <n v="624"/>
    <n v="61"/>
    <n v="732"/>
    <m/>
    <x v="1"/>
  </r>
  <r>
    <x v="16"/>
    <s v="Brooklyn"/>
    <s v="K798"/>
    <s v="Cesiah Toro Mullane School"/>
    <s v="696 JAMAICA AVENUE"/>
    <m/>
    <s v="Tier 1 "/>
    <s v="10 out of 10"/>
    <s v="Fully Accessible"/>
    <n v="2009"/>
    <n v="235"/>
    <m/>
    <n v="333"/>
    <m/>
    <m/>
    <n v="1"/>
    <m/>
    <s v="N"/>
    <m/>
    <n v="681"/>
    <n v="340.5"/>
    <n v="41"/>
    <n v="492"/>
    <m/>
    <x v="3"/>
  </r>
  <r>
    <x v="29"/>
    <s v="Brooklyn"/>
    <s v="K205"/>
    <s v="P.S. 205 - BROOKLYN"/>
    <s v="6701 20 AVENUE"/>
    <n v="3"/>
    <m/>
    <s v="9 out of 10"/>
    <s v="Fully Accessible"/>
    <n v="1925"/>
    <n v="138"/>
    <m/>
    <n v="304"/>
    <m/>
    <m/>
    <n v="0.95081967213114749"/>
    <m/>
    <s v="Y"/>
    <m/>
    <n v="890"/>
    <n v="445"/>
    <n v="69"/>
    <n v="828"/>
    <m/>
    <x v="3"/>
  </r>
  <r>
    <x v="29"/>
    <s v="Brooklyn"/>
    <s v="K223"/>
    <s v="I.S. 223 - BROOKLYN"/>
    <s v="4200 16 AVENUE"/>
    <m/>
    <m/>
    <s v="8 out of 10"/>
    <s v="Partially Accessible"/>
    <n v="1930"/>
    <n v="552"/>
    <m/>
    <n v="450"/>
    <m/>
    <m/>
    <n v="0.9375"/>
    <m/>
    <s v="N"/>
    <m/>
    <n v="1424"/>
    <n v="712"/>
    <n v="71"/>
    <n v="852"/>
    <m/>
    <x v="6"/>
  </r>
  <r>
    <x v="29"/>
    <s v="Brooklyn"/>
    <s v="K264"/>
    <s v="PS 264 BAY RIDGE ELEM SCL FOR THE ARTS - BROOKLYN"/>
    <s v="371 89th Street"/>
    <m/>
    <s v="Tier 1 "/>
    <s v="10 out of 10"/>
    <s v="Fully Accessible"/>
    <n v="2012"/>
    <n v="200"/>
    <m/>
    <n v="213"/>
    <m/>
    <m/>
    <n v="1"/>
    <m/>
    <s v="N"/>
    <m/>
    <n v="447"/>
    <n v="223.5"/>
    <n v="23"/>
    <n v="276"/>
    <m/>
    <x v="3"/>
  </r>
  <r>
    <x v="29"/>
    <s v="Brooklyn"/>
    <s v="K331"/>
    <s v="P.S./I.S.30 MARY WHITE OVINGTON - BROOKLYN"/>
    <s v="7002 4TH AVENUE"/>
    <m/>
    <s v="Tier 1 "/>
    <s v="10 out of 10"/>
    <s v="Fully Accessible"/>
    <n v="2013"/>
    <n v="256"/>
    <m/>
    <n v="219"/>
    <m/>
    <s v="Yes"/>
    <n v="1"/>
    <m/>
    <s v="Y"/>
    <m/>
    <n v="727"/>
    <n v="363.5"/>
    <n v="32"/>
    <n v="384"/>
    <m/>
    <x v="4"/>
  </r>
  <r>
    <x v="29"/>
    <s v="Brooklyn"/>
    <s v="K445"/>
    <s v="NEW UTRECHT HS - K"/>
    <s v="1601 80 STREET"/>
    <m/>
    <m/>
    <s v="8 out of 10"/>
    <s v="Partially Accessible"/>
    <n v="1924"/>
    <n v="257"/>
    <m/>
    <n v="725"/>
    <m/>
    <m/>
    <n v="0.91397849462365588"/>
    <m/>
    <s v="Y"/>
    <m/>
    <n v="2215"/>
    <n v="1107.5"/>
    <n v="107"/>
    <n v="1284"/>
    <m/>
    <x v="5"/>
  </r>
  <r>
    <x v="19"/>
    <s v="Brooklyn"/>
    <s v="K275"/>
    <s v="I.S. 275 - BROOKLYN"/>
    <s v="985 ROCKAWAY AVENUE"/>
    <m/>
    <s v="Tier 2 "/>
    <s v="9 out of 10"/>
    <s v="Fully Accessible"/>
    <n v="1963"/>
    <n v="564"/>
    <m/>
    <n v="590"/>
    <m/>
    <m/>
    <n v="0.91044776119402981"/>
    <m/>
    <s v="N"/>
    <m/>
    <n v="1496"/>
    <n v="748"/>
    <n v="59"/>
    <n v="708"/>
    <m/>
    <x v="1"/>
  </r>
  <r>
    <x v="20"/>
    <s v="Queens"/>
    <s v="Q005"/>
    <s v="I.S. 5 - QUEENS"/>
    <s v="50-40 JACOBUS STREET"/>
    <m/>
    <s v="Tier 1 "/>
    <s v="10 out of 10"/>
    <s v="Fully Accessible"/>
    <n v="1996"/>
    <n v="460"/>
    <m/>
    <n v="353"/>
    <m/>
    <m/>
    <n v="1"/>
    <m/>
    <s v="Y"/>
    <m/>
    <n v="1703"/>
    <n v="851.5"/>
    <n v="62"/>
    <n v="744"/>
    <m/>
    <x v="4"/>
  </r>
  <r>
    <x v="20"/>
    <s v="Queens"/>
    <s v="Q311"/>
    <s v="P.S./ I.S. 311 - QUEENS"/>
    <s v="98-11 44TH AVENUE"/>
    <m/>
    <s v="Tier 1 "/>
    <s v="10 out of 10"/>
    <s v="Fully Accessible"/>
    <n v="2016"/>
    <n v="228"/>
    <m/>
    <n v="369"/>
    <m/>
    <m/>
    <n v="1"/>
    <m/>
    <s v="N"/>
    <m/>
    <n v="870"/>
    <n v="435"/>
    <n v="31"/>
    <n v="372"/>
    <m/>
    <x v="4"/>
  </r>
  <r>
    <x v="20"/>
    <s v="Queens"/>
    <s v="Q313"/>
    <s v="THE WALTER MCCAFFREY CAMPUS - QUEENS"/>
    <s v="45-45 42ND STREET"/>
    <n v="3"/>
    <s v="Tier 1 "/>
    <s v="10 out of 10"/>
    <s v="Fully Accessible"/>
    <n v="2014"/>
    <n v="149"/>
    <m/>
    <e v="#N/A"/>
    <m/>
    <m/>
    <n v="1"/>
    <m/>
    <s v="N"/>
    <m/>
    <n v="368"/>
    <n v="184"/>
    <n v="28"/>
    <n v="336"/>
    <m/>
    <x v="3"/>
  </r>
  <r>
    <x v="20"/>
    <s v="Queens"/>
    <s v="Q315"/>
    <s v="P.S. 315 - Queens"/>
    <s v="43-18 97TH PLACE"/>
    <m/>
    <s v="Tier 1 "/>
    <s v="10 out of 10"/>
    <s v="Fully Accessible"/>
    <n v="2015"/>
    <n v="400"/>
    <m/>
    <n v="224"/>
    <m/>
    <m/>
    <n v="1"/>
    <m/>
    <s v="N"/>
    <m/>
    <n v="1050"/>
    <n v="525"/>
    <n v="51"/>
    <n v="612"/>
    <m/>
    <x v="3"/>
  </r>
  <r>
    <x v="30"/>
    <s v="Queens"/>
    <s v="Q024"/>
    <s v="P.S. 24 - QUEENS"/>
    <s v="45-57 UNION STREET"/>
    <n v="3"/>
    <s v="Tier 2 "/>
    <s v="8 out of 10"/>
    <s v="Partially Accessible"/>
    <n v="1932"/>
    <n v="366"/>
    <m/>
    <n v="248"/>
    <m/>
    <m/>
    <n v="1"/>
    <m/>
    <s v="N"/>
    <m/>
    <n v="1111"/>
    <n v="555.5"/>
    <n v="66"/>
    <n v="792"/>
    <m/>
    <x v="3"/>
  </r>
  <r>
    <x v="10"/>
    <s v="Queens"/>
    <s v="Q124"/>
    <s v="P.S. 124 - QUEENS"/>
    <s v="129-15 150 AVENUE"/>
    <m/>
    <m/>
    <s v="8 out of 10"/>
    <s v="Partially Accessible"/>
    <n v="1927"/>
    <n v="350"/>
    <m/>
    <n v="296"/>
    <m/>
    <m/>
    <n v="1"/>
    <m/>
    <s v="Y"/>
    <m/>
    <n v="860"/>
    <n v="430"/>
    <n v="47"/>
    <n v="564"/>
    <m/>
    <x v="0"/>
  </r>
  <r>
    <x v="21"/>
    <s v="Queens"/>
    <s v="Q050"/>
    <s v="P.S. 50 - QUEENS"/>
    <s v="143-26 101 AVENUE"/>
    <n v="3"/>
    <m/>
    <s v="9 out of 10"/>
    <s v="Fully Accessible"/>
    <n v="1922"/>
    <n v="364"/>
    <m/>
    <n v="332"/>
    <m/>
    <m/>
    <n v="0.44230769230769229"/>
    <m/>
    <s v="N"/>
    <m/>
    <n v="958"/>
    <n v="479"/>
    <n v="60"/>
    <n v="720"/>
    <m/>
    <x v="3"/>
  </r>
  <r>
    <x v="26"/>
    <s v="Queens"/>
    <s v="Q015"/>
    <s v="P.S. 15 - QUEENS"/>
    <s v="121-15 LUCAS STREET"/>
    <n v="3"/>
    <s v="Tier 2 "/>
    <s v="8 out of 10"/>
    <s v="Partially Accessible"/>
    <n v="1939"/>
    <n v="291"/>
    <m/>
    <n v="210"/>
    <m/>
    <m/>
    <n v="0.90909090909090906"/>
    <m/>
    <s v="N"/>
    <m/>
    <n v="299"/>
    <n v="149.5"/>
    <n v="27"/>
    <n v="324"/>
    <m/>
    <x v="3"/>
  </r>
  <r>
    <x v="23"/>
    <s v="Queens"/>
    <s v="Q227"/>
    <s v="I.S. 227 - QUEENS"/>
    <s v="32-02 JUNCTION BOULEVARD"/>
    <m/>
    <m/>
    <s v="8 out of 10"/>
    <s v="Partially Accessible"/>
    <n v="1979"/>
    <n v="561"/>
    <m/>
    <n v="250"/>
    <m/>
    <m/>
    <n v="0.2988505747126437"/>
    <m/>
    <s v="N"/>
    <m/>
    <n v="1722"/>
    <n v="861"/>
    <n v="71"/>
    <n v="852"/>
    <m/>
    <x v="4"/>
  </r>
  <r>
    <x v="23"/>
    <s v="Queens"/>
    <s v="Q292"/>
    <s v="P.S. 92 - QUEENS"/>
    <s v="99-01 34 AVENUE"/>
    <n v="3"/>
    <m/>
    <s v="9 out of 10"/>
    <s v="Fully Accessible"/>
    <n v="1993"/>
    <n v="295"/>
    <m/>
    <n v="205"/>
    <m/>
    <m/>
    <n v="1"/>
    <m/>
    <s v="N"/>
    <m/>
    <n v="1013"/>
    <n v="506.5"/>
    <n v="60"/>
    <n v="720"/>
    <m/>
    <x v="3"/>
  </r>
  <r>
    <x v="27"/>
    <s v="Staten Island"/>
    <s v="R013"/>
    <s v="P.S. 13 - STATEN ISLAND"/>
    <s v="191 VERMONT AVENUE"/>
    <n v="3"/>
    <m/>
    <s v="9 out of 10"/>
    <s v="Fully Accessible"/>
    <n v="1981"/>
    <n v="164"/>
    <m/>
    <n v="210"/>
    <m/>
    <m/>
    <n v="1"/>
    <m/>
    <s v="N"/>
    <m/>
    <n v="556"/>
    <n v="278"/>
    <n v="40"/>
    <n v="480"/>
    <m/>
    <x v="3"/>
  </r>
  <r>
    <x v="27"/>
    <s v="Staten Island"/>
    <s v="R034"/>
    <s v="I.S. 34 (OLD TOTTENVILLE) - S.I"/>
    <s v="528 ACADEMY AVENUE"/>
    <m/>
    <m/>
    <s v="9 out of 10"/>
    <s v="Fully Accessible"/>
    <n v="1936"/>
    <n v="375"/>
    <m/>
    <n v="509"/>
    <m/>
    <m/>
    <n v="0.96491228070175439"/>
    <m/>
    <s v="N"/>
    <m/>
    <n v="1018"/>
    <n v="509"/>
    <n v="58"/>
    <n v="696"/>
    <m/>
    <x v="4"/>
  </r>
  <r>
    <x v="27"/>
    <s v="Staten Island"/>
    <s v="R056"/>
    <s v="P.S. 56 - STATEN ISLAND"/>
    <s v="250 KRAMER AVENUE"/>
    <n v="3"/>
    <m/>
    <s v="10 out of 10"/>
    <s v="Fully Accessible"/>
    <n v="1998"/>
    <n v="450"/>
    <m/>
    <n v="325"/>
    <m/>
    <s v="Yes"/>
    <n v="1"/>
    <m/>
    <s v="N"/>
    <m/>
    <n v="650"/>
    <n v="325"/>
    <n v="37"/>
    <n v="444"/>
    <m/>
    <x v="3"/>
  </r>
  <r>
    <x v="27"/>
    <s v="Staten Island"/>
    <s v="R061"/>
    <s v="I.S. 61 - STATEN ISLAND"/>
    <s v="445 CASTLETON AVENUE"/>
    <m/>
    <m/>
    <s v="9 out of 10"/>
    <s v="Fully Accessible"/>
    <n v="1971"/>
    <n v="600"/>
    <m/>
    <n v="450"/>
    <m/>
    <m/>
    <n v="0.6"/>
    <m/>
    <s v="N"/>
    <m/>
    <n v="1327"/>
    <n v="663.5"/>
    <n v="82"/>
    <n v="984"/>
    <m/>
    <x v="4"/>
  </r>
  <r>
    <x v="27"/>
    <s v="Staten Island"/>
    <s v="R455"/>
    <s v="TOTTENVILLE HS - S. I."/>
    <s v="100 LUTEN AVENUE"/>
    <m/>
    <m/>
    <s v="7 out of 10"/>
    <s v="Partially Accessible"/>
    <n v="1972"/>
    <n v="700"/>
    <m/>
    <n v="1010"/>
    <m/>
    <m/>
    <n v="0.9452054794520548"/>
    <m/>
    <s v="Y"/>
    <m/>
    <n v="3564"/>
    <n v="1782"/>
    <n v="172"/>
    <n v="2064"/>
    <m/>
    <x v="5"/>
  </r>
  <r>
    <x v="27"/>
    <s v="Staten Island"/>
    <s v="R829"/>
    <s v="ARTHUR D. PHILLIPS SCHOOL - S.I."/>
    <s v="98 GRANT STREET"/>
    <n v="3"/>
    <m/>
    <s v="9 out of 10"/>
    <s v="Fully Accessible"/>
    <n v="1897"/>
    <n v="144"/>
    <m/>
    <e v="#N/A"/>
    <m/>
    <m/>
    <n v="1"/>
    <m/>
    <s v="N"/>
    <m/>
    <n v="313"/>
    <n v="156.5"/>
    <n v="23"/>
    <n v="276"/>
    <m/>
    <x v="3"/>
  </r>
  <r>
    <x v="7"/>
    <s v="Manhattan"/>
    <s v="M460"/>
    <s v="WASHINGTON IRVING HS - MANHATTAN"/>
    <s v="40 IRVING PLACE"/>
    <m/>
    <s v="Tier 3 "/>
    <s v="9 out of 10"/>
    <s v="Fully Accessible"/>
    <n v="1913"/>
    <n v="660"/>
    <m/>
    <n v="269"/>
    <m/>
    <m/>
    <n v="0.72992700729927007"/>
    <m/>
    <s v="N"/>
    <m/>
    <n v="2948"/>
    <n v="1474"/>
    <n v="124"/>
    <n v="1488"/>
    <m/>
    <x v="8"/>
  </r>
  <r>
    <x v="3"/>
    <s v="Manhattan"/>
    <s v="M195"/>
    <s v="TERENCE D. TOLBERT EDUCATION COMPLEX - MANHATTAN"/>
    <s v="625 WEST 133 STREET"/>
    <m/>
    <s v="Tier 3 "/>
    <s v="9 out of 10"/>
    <s v="Fully Accessible"/>
    <n v="1975"/>
    <n v="600"/>
    <m/>
    <n v="360"/>
    <m/>
    <m/>
    <n v="0.81818181818181823"/>
    <m/>
    <s v="N"/>
    <m/>
    <n v="1482"/>
    <n v="741"/>
    <n v="77"/>
    <n v="924"/>
    <m/>
    <x v="0"/>
  </r>
  <r>
    <x v="3"/>
    <s v="Manhattan"/>
    <s v="M501"/>
    <s v="ARTHUR SCHOMBURG HS (IS 201) - M"/>
    <s v="2005 MADISON AVENUE"/>
    <m/>
    <s v="Tier 2"/>
    <s v="9 out of 10"/>
    <s v="Fully Accessible"/>
    <n v="1966"/>
    <n v="611"/>
    <m/>
    <n v="500"/>
    <m/>
    <m/>
    <n v="1"/>
    <m/>
    <s v="N"/>
    <m/>
    <n v="1342"/>
    <n v="671"/>
    <n v="63"/>
    <n v="756"/>
    <m/>
    <x v="8"/>
  </r>
  <r>
    <x v="4"/>
    <s v="Manhattan"/>
    <s v="M876"/>
    <s v="GREGORIO LUPERON PREP. SCHOOL - M"/>
    <s v="501 WEST 165TH STREET"/>
    <m/>
    <s v="Tier 3 "/>
    <s v="10 out of 10"/>
    <s v="Fully Accessible"/>
    <n v="1992"/>
    <n v="205"/>
    <m/>
    <n v="475"/>
    <m/>
    <m/>
    <n v="1"/>
    <m/>
    <s v="N"/>
    <m/>
    <n v="447"/>
    <n v="223.5"/>
    <n v="23"/>
    <n v="276"/>
    <m/>
    <x v="5"/>
  </r>
  <r>
    <x v="22"/>
    <s v="Bronx"/>
    <s v="X254"/>
    <s v="I.S. 254 - BRONX"/>
    <s v="2452 WASHINGTON AVENUE"/>
    <m/>
    <s v="Tier 3 "/>
    <s v="10 out of 10"/>
    <s v="Fully Accessible"/>
    <n v="1999"/>
    <n v="220"/>
    <m/>
    <n v="360"/>
    <m/>
    <m/>
    <n v="1"/>
    <m/>
    <s v="Y"/>
    <m/>
    <n v="470"/>
    <n v="235"/>
    <n v="30"/>
    <n v="360"/>
    <m/>
    <x v="4"/>
  </r>
  <r>
    <x v="11"/>
    <s v="Bronx"/>
    <s v="X879"/>
    <s v="WINGS ACADEMY - X"/>
    <s v="1122 EAST 180 STREET"/>
    <m/>
    <m/>
    <s v="10 out of 10"/>
    <s v="Fully Accessible"/>
    <n v="1915"/>
    <n v="170"/>
    <m/>
    <n v="180"/>
    <m/>
    <m/>
    <n v="1"/>
    <m/>
    <s v="Y"/>
    <m/>
    <n v="574"/>
    <n v="287"/>
    <n v="30"/>
    <n v="360"/>
    <m/>
    <x v="5"/>
  </r>
  <r>
    <x v="15"/>
    <s v="Brooklyn"/>
    <s v="K022"/>
    <s v="P.S. 22 - BROOKLYN"/>
    <s v="443 ST MARKS AVENUE"/>
    <n v="3"/>
    <s v="Tier 1 "/>
    <s v="10 out of 10"/>
    <s v="Fully Accessible"/>
    <n v="1996"/>
    <n v="321"/>
    <m/>
    <n v="188"/>
    <m/>
    <m/>
    <n v="1"/>
    <m/>
    <s v="Y"/>
    <m/>
    <n v="506"/>
    <n v="253"/>
    <n v="39"/>
    <n v="468"/>
    <m/>
    <x v="3"/>
  </r>
  <r>
    <x v="24"/>
    <s v="Brooklyn"/>
    <s v="K114"/>
    <s v="P.S. 114 - BROOKLYN"/>
    <s v="1077 REMSEN AVENUE"/>
    <n v="3"/>
    <s v="Tier 2 "/>
    <s v="9 out of 10"/>
    <s v="Fully Accessible"/>
    <n v="1907"/>
    <n v="448"/>
    <m/>
    <n v="285"/>
    <m/>
    <m/>
    <n v="0.97959183673469385"/>
    <m/>
    <s v="Y"/>
    <m/>
    <n v="759"/>
    <n v="379.5"/>
    <n v="55"/>
    <n v="660"/>
    <m/>
    <x v="3"/>
  </r>
  <r>
    <x v="15"/>
    <s v="Brooklyn"/>
    <s v="K289"/>
    <s v="P.S. 289 - BROOKLYN"/>
    <s v="900 ST MARKS AVENUE"/>
    <n v="3"/>
    <m/>
    <s v="8 out of 10"/>
    <s v="Partially Accessible"/>
    <n v="1959"/>
    <n v="410"/>
    <m/>
    <n v="380"/>
    <m/>
    <s v="Yes"/>
    <n v="0.48"/>
    <m/>
    <s v="N"/>
    <m/>
    <n v="721"/>
    <n v="360.5"/>
    <n v="45"/>
    <n v="540"/>
    <m/>
    <x v="3"/>
  </r>
  <r>
    <x v="24"/>
    <s v="Brooklyn"/>
    <s v="K366"/>
    <s v="SHIRLEY CHISHOLM CAMPUS - K"/>
    <s v="965 EAST 107TH STREET"/>
    <m/>
    <s v="Tier 1 "/>
    <s v="10 out of 10"/>
    <s v="Fully Accessible"/>
    <n v="2009"/>
    <n v="169"/>
    <m/>
    <e v="#N/A"/>
    <m/>
    <m/>
    <n v="1"/>
    <m/>
    <s v="N"/>
    <m/>
    <n v="556"/>
    <n v="278"/>
    <n v="31"/>
    <n v="372"/>
    <m/>
    <x v="4"/>
  </r>
  <r>
    <x v="29"/>
    <s v="Brooklyn"/>
    <s v="K069"/>
    <s v="P.S. 69 - BROOKLYN"/>
    <s v="6302 9TH AVENUE"/>
    <m/>
    <s v="Tier 1 "/>
    <s v="10 out of 10"/>
    <s v="Fully Accessible"/>
    <n v="2002"/>
    <n v="265"/>
    <m/>
    <n v="200"/>
    <m/>
    <m/>
    <n v="1"/>
    <m/>
    <s v="N"/>
    <m/>
    <n v="645"/>
    <n v="322.5"/>
    <n v="44"/>
    <n v="528"/>
    <m/>
    <x v="3"/>
  </r>
  <r>
    <x v="18"/>
    <s v="Brooklyn"/>
    <s v="K234"/>
    <s v="I.S. 234 - BROOKLYN"/>
    <s v="1875 EAST  17 STREET"/>
    <m/>
    <m/>
    <s v="7 out of 10"/>
    <s v="Partially Accessible"/>
    <n v="1937"/>
    <n v="635"/>
    <m/>
    <n v="112"/>
    <m/>
    <m/>
    <n v="0.32894736842105265"/>
    <m/>
    <s v="Y"/>
    <m/>
    <n v="1622"/>
    <n v="811"/>
    <n v="77"/>
    <n v="924"/>
    <m/>
    <x v="4"/>
  </r>
  <r>
    <x v="30"/>
    <s v="Queens"/>
    <s v="Q185"/>
    <s v="J.H.S. 185 - QUEENS"/>
    <s v="147-26 25 DRIVE"/>
    <m/>
    <m/>
    <s v="4 out of 10"/>
    <s v="Partially Accessible"/>
    <n v="1956"/>
    <n v="500"/>
    <m/>
    <n v="430"/>
    <m/>
    <s v="Yes"/>
    <n v="0.9642857142857143"/>
    <m/>
    <s v="N"/>
    <m/>
    <n v="1221"/>
    <n v="610.5"/>
    <n v="46"/>
    <n v="552"/>
    <m/>
    <x v="4"/>
  </r>
  <r>
    <x v="27"/>
    <s v="Staten Island"/>
    <s v="R051"/>
    <s v="I.S. 51 - STATEN ISLAND"/>
    <s v="80 WILLOWBROOK ROAD"/>
    <m/>
    <m/>
    <s v="9 out of 10"/>
    <s v="Fully Accessible"/>
    <n v="1960"/>
    <n v="575"/>
    <m/>
    <n v="600"/>
    <m/>
    <s v="Yes"/>
    <n v="0.87692307692307692"/>
    <m/>
    <s v="N"/>
    <m/>
    <n v="1292"/>
    <n v="646"/>
    <n v="66"/>
    <n v="792"/>
    <m/>
    <x v="4"/>
  </r>
  <r>
    <x v="22"/>
    <s v="Bronx"/>
    <s v="X475"/>
    <s v="JOHN F. KENNEDY HS - X"/>
    <s v="99 TERRACE VIEW AVENUE"/>
    <m/>
    <m/>
    <s v="6 out of 10"/>
    <s v="Partially Accessible"/>
    <n v="1972"/>
    <n v="350"/>
    <m/>
    <n v="460"/>
    <m/>
    <m/>
    <n v="0.68152866242038213"/>
    <m/>
    <s v="N"/>
    <m/>
    <n v="3957"/>
    <n v="1978.5"/>
    <n v="143"/>
    <n v="1716"/>
    <m/>
    <x v="5"/>
  </r>
  <r>
    <x v="31"/>
    <s v="Brooklyn"/>
    <s v="K383"/>
    <s v="I.S. 383 - BROOKLYN"/>
    <s v="1300 GREENE AVENUE"/>
    <s v="4--Low AC"/>
    <s v="Tier 2"/>
    <s v="7 out of 10"/>
    <s v="Partially Accessible"/>
    <n v="1977"/>
    <n v="610"/>
    <m/>
    <n v="225"/>
    <m/>
    <s v="Yes"/>
    <n v="0.39473684210526316"/>
    <m/>
    <s v="N"/>
    <m/>
    <n v="1618"/>
    <n v="809"/>
    <n v="82"/>
    <n v="984"/>
    <m/>
    <x v="4"/>
  </r>
  <r>
    <x v="7"/>
    <s v="Manhattan"/>
    <s v="M488"/>
    <s v="MIDTOWN EAST CAMPUS - MANHATTAN"/>
    <s v="231-249 EAST 56 STREET"/>
    <m/>
    <s v="Tier 1"/>
    <s v="10 out of 10"/>
    <s v="Fully Accessible"/>
    <n v="2012"/>
    <n v="456"/>
    <m/>
    <n v="219"/>
    <m/>
    <s v="Yes"/>
    <n v="1"/>
    <m/>
    <s v="N"/>
    <m/>
    <n v="1985"/>
    <n v="992.5"/>
    <n v="105"/>
    <n v="1260"/>
    <m/>
    <x v="8"/>
  </r>
  <r>
    <x v="16"/>
    <s v="Brooklyn"/>
    <s v="K660"/>
    <s v="WILLIAM MAXWELL CTE HS - K"/>
    <s v="145 PENNSYLVANIA AVENUE"/>
    <m/>
    <m/>
    <s v="9 out of 10"/>
    <s v="Fully Accessible"/>
    <n v="1913"/>
    <n v="400"/>
    <m/>
    <n v="708"/>
    <m/>
    <m/>
    <n v="0.88235294117647056"/>
    <m/>
    <s v="Y"/>
    <m/>
    <n v="1191"/>
    <n v="595.5"/>
    <n v="33"/>
    <n v="396"/>
    <m/>
    <x v="6"/>
  </r>
  <r>
    <x v="7"/>
    <s v="Manhattan"/>
    <s v="M338"/>
    <s v="P.S. 51 ELIAS HOWE - MANHATTAN"/>
    <s v="525 WEST 44TH STREET"/>
    <m/>
    <s v="Tier 1"/>
    <s v="10 out of 10"/>
    <s v="Fully Accessible"/>
    <n v="2013"/>
    <n v="254"/>
    <m/>
    <n v="418"/>
    <m/>
    <m/>
    <n v="1"/>
    <m/>
    <s v="N"/>
    <m/>
    <n v="543"/>
    <n v="271.5"/>
    <n v="31"/>
    <n v="372"/>
    <m/>
    <x v="3"/>
  </r>
  <r>
    <x v="2"/>
    <s v="Manhattan"/>
    <s v="M101"/>
    <s v="P.S. 101 - MANHATTAN"/>
    <s v="141 EAST 111 STREET"/>
    <m/>
    <s v="Tier 2"/>
    <s v="9 out of 10"/>
    <s v="Fully Accessible"/>
    <n v="1910"/>
    <n v="236"/>
    <m/>
    <n v="150"/>
    <m/>
    <m/>
    <n v="0.90769230769230769"/>
    <m/>
    <s v="N"/>
    <m/>
    <n v="1112"/>
    <n v="556"/>
    <n v="55"/>
    <n v="660"/>
    <m/>
    <x v="0"/>
  </r>
  <r>
    <x v="2"/>
    <s v="Manhattan"/>
    <s v="M146"/>
    <s v="P.S. 146 - MANHATTAN"/>
    <s v="421 EAST 106 STREET"/>
    <m/>
    <m/>
    <s v="8 out of 10"/>
    <s v="Partially Accessible"/>
    <n v="1965"/>
    <n v="460"/>
    <m/>
    <n v="390"/>
    <m/>
    <m/>
    <n v="0.84090909090909094"/>
    <m/>
    <s v="N"/>
    <m/>
    <n v="473"/>
    <n v="236.5"/>
    <n v="49"/>
    <n v="588"/>
    <m/>
    <x v="3"/>
  </r>
  <r>
    <x v="2"/>
    <s v="Manhattan"/>
    <s v="M435"/>
    <s v="MANHTN CT FOR MATH &amp; SCI. HS - M"/>
    <s v="260 PLEASANT AVENUE"/>
    <m/>
    <s v="Tier 2"/>
    <s v="7 out of 10"/>
    <s v="Partially Accessible"/>
    <n v="1942"/>
    <n v="1000"/>
    <m/>
    <n v="412"/>
    <m/>
    <m/>
    <n v="0.6404494382022472"/>
    <m/>
    <s v="N"/>
    <m/>
    <n v="1878"/>
    <n v="939"/>
    <n v="80"/>
    <n v="960"/>
    <m/>
    <x v="6"/>
  </r>
  <r>
    <x v="3"/>
    <s v="Manhattan"/>
    <s v="M092"/>
    <s v="P.S. 92 - MANHATTAN"/>
    <s v="222 WEST 134 STREET"/>
    <m/>
    <s v="Tier 2"/>
    <s v="9 out of 10"/>
    <s v="Fully Accessible"/>
    <n v="1966"/>
    <n v="490"/>
    <m/>
    <n v="400"/>
    <m/>
    <m/>
    <n v="1"/>
    <m/>
    <s v="N"/>
    <m/>
    <n v="920"/>
    <n v="460"/>
    <n v="49"/>
    <n v="588"/>
    <m/>
    <x v="1"/>
  </r>
  <r>
    <x v="5"/>
    <s v="Bronx"/>
    <s v="X183"/>
    <s v="J.H.S. 203 - BRONX"/>
    <s v="339 MORRIS AVENUE"/>
    <m/>
    <m/>
    <s v="1 out of 10"/>
    <s v="Partially Accessible"/>
    <n v="1974"/>
    <n v="85"/>
    <m/>
    <n v="392"/>
    <m/>
    <m/>
    <n v="0.95744680851063835"/>
    <m/>
    <s v="Y"/>
    <m/>
    <n v="1646"/>
    <n v="823"/>
    <n v="77"/>
    <n v="924"/>
    <m/>
    <x v="1"/>
  </r>
  <r>
    <x v="22"/>
    <s v="Bronx"/>
    <s v="X177"/>
    <s v="THE NORWOOD EAST CAMPUS - BRONX"/>
    <s v="3177 WEBSTER AVENUE"/>
    <m/>
    <s v="Tier 1"/>
    <s v="10 out of 10"/>
    <s v="Fully Accessible"/>
    <n v="2014"/>
    <n v="215"/>
    <m/>
    <n v="350"/>
    <m/>
    <m/>
    <n v="1"/>
    <m/>
    <s v="Y"/>
    <m/>
    <n v="577"/>
    <n v="288.5"/>
    <n v="30"/>
    <n v="360"/>
    <m/>
    <x v="3"/>
  </r>
  <r>
    <x v="12"/>
    <s v="Brooklyn"/>
    <s v="K458"/>
    <s v="BOYS HS (OLD) - K"/>
    <s v="832 MARCY AVENUE"/>
    <m/>
    <m/>
    <s v="9 out of 10"/>
    <s v="Fully Accessible"/>
    <n v="1891"/>
    <n v="314"/>
    <m/>
    <n v="469"/>
    <m/>
    <m/>
    <n v="0.95081967213114749"/>
    <m/>
    <s v="Y"/>
    <m/>
    <n v="1407"/>
    <n v="703.5"/>
    <n v="59"/>
    <n v="708"/>
    <m/>
    <x v="6"/>
  </r>
  <r>
    <x v="12"/>
    <s v="Brooklyn"/>
    <s v="K580"/>
    <s v="GEORGE WESTINGHOUSE VOC HS - K"/>
    <s v="105 TECH PLACE"/>
    <m/>
    <m/>
    <s v="7 out of 10"/>
    <s v="Partially Accessible"/>
    <n v="1908"/>
    <n v="592"/>
    <m/>
    <n v="540"/>
    <m/>
    <m/>
    <n v="0.77631578947368418"/>
    <m/>
    <s v="N"/>
    <m/>
    <n v="1753"/>
    <n v="876.5"/>
    <n v="73"/>
    <n v="876"/>
    <m/>
    <x v="6"/>
  </r>
  <r>
    <x v="28"/>
    <s v="Brooklyn"/>
    <s v="K261"/>
    <s v="P.S. 261 - BROOKLYN"/>
    <s v="314 PACIFIC STREET"/>
    <m/>
    <m/>
    <s v="3 out of 10"/>
    <s v="Partially Accessible"/>
    <n v="1958"/>
    <n v="390"/>
    <s v="Low Access"/>
    <n v="165"/>
    <m/>
    <m/>
    <n v="0.8571428571428571"/>
    <m/>
    <s v="N"/>
    <m/>
    <n v="710"/>
    <n v="355"/>
    <n v="48"/>
    <n v="576"/>
    <m/>
    <x v="3"/>
  </r>
  <r>
    <x v="16"/>
    <s v="Brooklyn"/>
    <s v="K224"/>
    <s v="P.S. 224 - BROOKLYN"/>
    <s v="757 WORTMAN AVENUE"/>
    <m/>
    <m/>
    <s v="9 out of 10"/>
    <s v="Fully Accessible"/>
    <n v="1930"/>
    <n v="350"/>
    <m/>
    <n v="266"/>
    <m/>
    <m/>
    <n v="0.8666666666666667"/>
    <m/>
    <s v="Y"/>
    <m/>
    <n v="692"/>
    <n v="346"/>
    <n v="44"/>
    <n v="528"/>
    <m/>
    <x v="3"/>
  </r>
  <r>
    <x v="29"/>
    <s v="Brooklyn"/>
    <s v="K485"/>
    <s v="TELECOM. ARTS &amp; TECH. - K"/>
    <s v="350 67 STREET"/>
    <m/>
    <m/>
    <s v="9 out of 10"/>
    <s v="Fully Accessible"/>
    <n v="1915"/>
    <n v="266"/>
    <m/>
    <n v="294"/>
    <m/>
    <m/>
    <n v="0.98245614035087714"/>
    <m/>
    <s v="N"/>
    <m/>
    <n v="1245"/>
    <n v="622.5"/>
    <n v="70"/>
    <n v="840"/>
    <m/>
    <x v="5"/>
  </r>
  <r>
    <x v="20"/>
    <s v="Queens"/>
    <s v="Q290"/>
    <s v="THE GERALDINE FERRARO CAMPUS - QUEENS"/>
    <s v="55-20 METROPOLITAN AVENUE"/>
    <m/>
    <s v="Tier 1 "/>
    <s v="10 out of 10"/>
    <s v="Fully Accessible"/>
    <n v="2014"/>
    <n v="235"/>
    <m/>
    <n v="345"/>
    <m/>
    <m/>
    <n v="1"/>
    <m/>
    <s v="N"/>
    <m/>
    <n v="602"/>
    <n v="301"/>
    <n v="28"/>
    <n v="336"/>
    <m/>
    <x v="3"/>
  </r>
  <r>
    <x v="25"/>
    <s v="Queens"/>
    <s v="Q186"/>
    <s v="P.S. 186 - QUEENS"/>
    <s v="252-12 72 AVENUE"/>
    <m/>
    <m/>
    <s v="10 out of 10"/>
    <s v="Fully Accessible"/>
    <n v="1953"/>
    <n v="260"/>
    <m/>
    <n v="368"/>
    <m/>
    <m/>
    <n v="0.8666666666666667"/>
    <m/>
    <s v="N"/>
    <m/>
    <n v="402"/>
    <n v="201"/>
    <n v="27"/>
    <n v="324"/>
    <m/>
    <x v="3"/>
  </r>
  <r>
    <x v="10"/>
    <s v="Queens"/>
    <s v="Q253"/>
    <s v="P.S. 253 -QUEENS"/>
    <s v="1307 CENTRAL AVENUE"/>
    <m/>
    <s v="Tier 1 "/>
    <s v="9 out of 10"/>
    <s v="Fully Accessible"/>
    <n v="2004"/>
    <n v="332"/>
    <m/>
    <n v="200"/>
    <m/>
    <m/>
    <n v="1"/>
    <m/>
    <s v="Y"/>
    <m/>
    <n v="567"/>
    <n v="283.5"/>
    <n v="28"/>
    <n v="336"/>
    <m/>
    <x v="3"/>
  </r>
  <r>
    <x v="10"/>
    <s v="Queens"/>
    <s v="Q335"/>
    <s v="Centreville Educational Building"/>
    <s v="150-15 RALEIGH STREET"/>
    <m/>
    <s v="Tier 1 "/>
    <s v="10 out of 10"/>
    <s v="Fully Accessible"/>
    <n v="2017"/>
    <n v="202"/>
    <m/>
    <e v="#N/A"/>
    <m/>
    <m/>
    <n v="1"/>
    <m/>
    <s v="N"/>
    <m/>
    <n v="535"/>
    <n v="267.5"/>
    <n v="35"/>
    <n v="420"/>
    <m/>
    <x v="3"/>
  </r>
  <r>
    <x v="27"/>
    <s v="Staten Island"/>
    <s v="R006"/>
    <s v="P.S. 6 - STATEN ISLAND"/>
    <s v="555 PAGE AVENUE"/>
    <m/>
    <s v="Tier 1 "/>
    <s v="10 out of 10"/>
    <s v="Fully Accessible"/>
    <n v="2000"/>
    <n v="484"/>
    <m/>
    <n v="216"/>
    <m/>
    <m/>
    <n v="1"/>
    <m/>
    <s v="Y"/>
    <m/>
    <n v="661"/>
    <n v="330.5"/>
    <n v="36"/>
    <n v="432"/>
    <m/>
    <x v="3"/>
  </r>
  <r>
    <x v="27"/>
    <s v="Staten Island"/>
    <s v="R043"/>
    <s v="JEROME PARKER CAMPUS - S.I."/>
    <s v="100 ESSEX DRIVE"/>
    <m/>
    <s v="Tier 1 "/>
    <s v="10 out of 10"/>
    <s v="Fully Accessible"/>
    <n v="2008"/>
    <n v="583"/>
    <m/>
    <n v="300"/>
    <m/>
    <s v="Yes"/>
    <n v="1"/>
    <m/>
    <s v="Y"/>
    <m/>
    <n v="1523"/>
    <n v="761.5"/>
    <n v="57"/>
    <n v="684"/>
    <m/>
    <x v="6"/>
  </r>
  <r>
    <x v="27"/>
    <s v="Staten Island"/>
    <s v="R058"/>
    <s v="P.S. 58 - STATEN ISLAND"/>
    <s v="77 MARSH AVENUE"/>
    <m/>
    <s v="Tier 1 "/>
    <s v="10 out of 10"/>
    <s v="Fully Accessible"/>
    <n v="2003"/>
    <n v="430"/>
    <m/>
    <n v="203"/>
    <m/>
    <m/>
    <n v="1"/>
    <m/>
    <s v="N"/>
    <m/>
    <n v="780"/>
    <n v="390"/>
    <n v="41"/>
    <n v="492"/>
    <m/>
    <x v="3"/>
  </r>
  <r>
    <x v="27"/>
    <s v="Staten Island"/>
    <s v="R722"/>
    <s v="P.S. 722 (OTC) - STATEN ISLAND"/>
    <s v="155 TOMPKINS AVENUE"/>
    <m/>
    <m/>
    <s v="9 out of 10"/>
    <s v="Fully Accessible"/>
    <n v="1979"/>
    <n v="144"/>
    <m/>
    <n v="79"/>
    <m/>
    <m/>
    <n v="0.77142857142857146"/>
    <m/>
    <s v="N"/>
    <m/>
    <n v="288"/>
    <n v="144"/>
    <n v="17"/>
    <n v="204"/>
    <m/>
    <x v="6"/>
  </r>
  <r>
    <x v="1"/>
    <s v="Manhattan"/>
    <s v="M470"/>
    <s v="LOUIS D. BRANDEIS HS - MANHATTAN"/>
    <s v="145 WEST  84 STREET"/>
    <m/>
    <s v="Tier 2 "/>
    <s v="9 out of 10"/>
    <s v="Fully Accessible"/>
    <n v="1965"/>
    <n v="248"/>
    <m/>
    <n v="619"/>
    <m/>
    <m/>
    <n v="0.69473684210526321"/>
    <m/>
    <s v="N"/>
    <m/>
    <n v="2157"/>
    <n v="1078.5"/>
    <n v="86"/>
    <n v="1032"/>
    <m/>
    <x v="8"/>
  </r>
  <r>
    <x v="1"/>
    <s v="Manhattan"/>
    <s v="M506"/>
    <s v="EDWARD A. REYNOLDS WEST SIDE HS- M"/>
    <s v="140 WEST 102 STREET"/>
    <m/>
    <s v="Tier 1"/>
    <s v="10 out of 10"/>
    <s v="Fully Accessible"/>
    <n v="1999"/>
    <n v="216"/>
    <m/>
    <n v="320"/>
    <m/>
    <m/>
    <n v="1"/>
    <m/>
    <s v="N"/>
    <m/>
    <n v="701"/>
    <n v="350.5"/>
    <n v="42"/>
    <n v="504"/>
    <m/>
    <x v="5"/>
  </r>
  <r>
    <x v="6"/>
    <s v="Bronx"/>
    <s v="X317"/>
    <s v="P.S. 317 - BRONX"/>
    <s v="1028 WHITE PLAINS ROAD"/>
    <m/>
    <s v="Tier 1"/>
    <s v="10 out of 10"/>
    <s v="Fully Accessible"/>
    <n v="2017"/>
    <n v="166"/>
    <m/>
    <e v="#N/A"/>
    <m/>
    <m/>
    <n v="1"/>
    <m/>
    <s v="Y"/>
    <m/>
    <n v="600"/>
    <n v="300"/>
    <n v="29"/>
    <n v="348"/>
    <m/>
    <x v="3"/>
  </r>
  <r>
    <x v="6"/>
    <s v="Bronx"/>
    <s v="X823"/>
    <s v="I.S. 123 MINISCHOOL - BRONX"/>
    <s v="1025 Morrison Avenue"/>
    <m/>
    <m/>
    <s v="0 out of 10 "/>
    <s v="No Accessibility"/>
    <n v="1972"/>
    <s v="No Caf"/>
    <s v="Mini- Building "/>
    <s v="No Gym"/>
    <m/>
    <m/>
    <n v="1"/>
    <m/>
    <s v="N"/>
    <m/>
    <m/>
    <m/>
    <n v="12"/>
    <n v="144"/>
    <m/>
    <x v="4"/>
  </r>
  <r>
    <x v="8"/>
    <s v="Bronx"/>
    <s v="X090"/>
    <s v="P.S. 90 - BRONX"/>
    <s v="1116 SHERIDAN AVENUE"/>
    <m/>
    <m/>
    <s v="3 out of 10"/>
    <s v="Partially Accessible"/>
    <n v="1928"/>
    <n v="168"/>
    <m/>
    <n v="328"/>
    <m/>
    <m/>
    <n v="0.7142857142857143"/>
    <m/>
    <s v="N"/>
    <m/>
    <n v="882"/>
    <n v="441"/>
    <n v="67"/>
    <n v="804"/>
    <m/>
    <x v="3"/>
  </r>
  <r>
    <x v="8"/>
    <s v="Bronx"/>
    <s v="X132"/>
    <s v="P.S. 132 - BRONX"/>
    <s v="1245 WASHINGTON AVENUE"/>
    <m/>
    <m/>
    <s v="8 out of 10"/>
    <s v="Partially Accessible"/>
    <n v="1960"/>
    <n v="392"/>
    <m/>
    <n v="372"/>
    <m/>
    <s v="Yes"/>
    <n v="0.76470588235294112"/>
    <m/>
    <s v="N"/>
    <m/>
    <n v="546"/>
    <n v="273"/>
    <n v="41"/>
    <n v="492"/>
    <m/>
    <x v="3"/>
  </r>
  <r>
    <x v="8"/>
    <s v="Bronx"/>
    <s v="X173"/>
    <s v="P.S. 236 (P173 ECC) - BRONX"/>
    <s v="1871 WALTON AVENUE"/>
    <m/>
    <s v="Tier 3 "/>
    <s v="10 out of 10"/>
    <s v="Fully Accessible"/>
    <n v="1997"/>
    <e v="#N/A"/>
    <m/>
    <e v="#N/A"/>
    <m/>
    <m/>
    <n v="1"/>
    <m/>
    <s v="N"/>
    <m/>
    <n v="297"/>
    <n v="148.5"/>
    <n v="20"/>
    <n v="240"/>
    <m/>
    <x v="3"/>
  </r>
  <r>
    <x v="22"/>
    <s v="Bronx"/>
    <s v="X826"/>
    <s v="P.S. 226 MINISCHOOL - BRONX"/>
    <s v="1950 SEDGWICK AVENUE"/>
    <m/>
    <s v="Tier 3 "/>
    <s v="9 out of 10"/>
    <s v="Fully Accessible"/>
    <n v="1986"/>
    <n v="215"/>
    <m/>
    <n v="99"/>
    <m/>
    <m/>
    <n v="0"/>
    <m/>
    <s v="N"/>
    <m/>
    <n v="237"/>
    <n v="118.5"/>
    <n v="14"/>
    <n v="168"/>
    <m/>
    <x v="3"/>
  </r>
  <r>
    <x v="9"/>
    <s v="Bronx"/>
    <s v="X362"/>
    <s v="I.S./H.S. 362 - BRONX"/>
    <s v="921 EAST 228TH STREET"/>
    <m/>
    <s v="Tier 1 "/>
    <s v="10 out of 10"/>
    <s v="Fully Accessible"/>
    <n v="2008"/>
    <n v="555"/>
    <m/>
    <n v="74"/>
    <m/>
    <s v="Yes"/>
    <n v="1"/>
    <m/>
    <s v="Y"/>
    <m/>
    <n v="1539"/>
    <n v="769.5"/>
    <n v="52"/>
    <n v="624"/>
    <m/>
    <x v="5"/>
  </r>
  <r>
    <x v="11"/>
    <s v="Bronx"/>
    <s v="X102"/>
    <s v="P.S. 102 - BRONX"/>
    <s v="1827 ARCHER STREET"/>
    <m/>
    <m/>
    <s v="8 out of 10"/>
    <s v="Partially Accessible"/>
    <n v="1931"/>
    <n v="413"/>
    <m/>
    <n v="278"/>
    <m/>
    <m/>
    <n v="0.90540540540540537"/>
    <m/>
    <s v="Y"/>
    <m/>
    <n v="1074"/>
    <n v="537"/>
    <n v="83"/>
    <n v="996"/>
    <m/>
    <x v="3"/>
  </r>
  <r>
    <x v="12"/>
    <s v="Brooklyn"/>
    <s v="K258"/>
    <s v="I.S. 258 - BROOKLYN"/>
    <s v="141 MACON STREET"/>
    <m/>
    <m/>
    <s v="8 out of 10"/>
    <s v="Partially Accessible"/>
    <n v="1955"/>
    <n v="336"/>
    <m/>
    <n v="402"/>
    <m/>
    <m/>
    <n v="0.63934426229508201"/>
    <m/>
    <s v="N"/>
    <m/>
    <n v="996"/>
    <n v="498"/>
    <n v="72"/>
    <n v="864"/>
    <m/>
    <x v="0"/>
  </r>
  <r>
    <x v="13"/>
    <s v="Brooklyn"/>
    <s v="K132"/>
    <s v="P.S. 132 - BROOKLYN"/>
    <s v="320 MANHATTAN AVENUE"/>
    <m/>
    <s v="Tier 2 "/>
    <s v="9 out of 10"/>
    <s v="Fully Accessible"/>
    <n v="1902"/>
    <n v="260"/>
    <m/>
    <e v="#N/A"/>
    <m/>
    <m/>
    <n v="0.83333333333333337"/>
    <m/>
    <s v="Y"/>
    <m/>
    <n v="567"/>
    <n v="283.5"/>
    <n v="43"/>
    <n v="516"/>
    <m/>
    <x v="3"/>
  </r>
  <r>
    <x v="13"/>
    <s v="Brooklyn"/>
    <s v="K257"/>
    <s v="P.S. 257 - BROOKLYN"/>
    <s v="60 COOK STREET"/>
    <m/>
    <m/>
    <s v="8 out of 10"/>
    <s v="Partially Accessible"/>
    <n v="1962"/>
    <n v="250"/>
    <m/>
    <n v="388"/>
    <m/>
    <m/>
    <n v="0.90909090909090906"/>
    <m/>
    <s v="Y"/>
    <m/>
    <n v="655"/>
    <n v="327.5"/>
    <n v="55"/>
    <n v="660"/>
    <m/>
    <x v="3"/>
  </r>
  <r>
    <x v="15"/>
    <s v="Brooklyn"/>
    <s v="K625"/>
    <s v="ROBESON HS COMP&amp;BUS TC (A HML)-K"/>
    <s v="150 ALBANY AVENUE"/>
    <m/>
    <m/>
    <s v="9 out of 10"/>
    <s v="Fully Accessible"/>
    <n v="1904"/>
    <n v="304"/>
    <m/>
    <n v="893"/>
    <m/>
    <m/>
    <n v="0.42"/>
    <m/>
    <s v="N"/>
    <m/>
    <n v="1247"/>
    <n v="623.5"/>
    <n v="53"/>
    <n v="636"/>
    <m/>
    <x v="5"/>
  </r>
  <r>
    <x v="24"/>
    <s v="Brooklyn"/>
    <s v="K279"/>
    <s v="P.S. 279 - BROOKLYN"/>
    <s v="1070 EAST 104 STREET"/>
    <m/>
    <m/>
    <s v="9 out of 10"/>
    <s v="Fully Accessible"/>
    <n v="1959"/>
    <n v="375"/>
    <m/>
    <n v="356"/>
    <m/>
    <m/>
    <n v="0.97959183673469385"/>
    <m/>
    <s v="N"/>
    <m/>
    <n v="1122"/>
    <n v="561"/>
    <n v="51"/>
    <n v="612"/>
    <m/>
    <x v="0"/>
  </r>
  <r>
    <x v="17"/>
    <s v="Brooklyn"/>
    <s v="K410"/>
    <s v="ABRAHAM LINCOLN HS - K"/>
    <s v="2800 OCEAN PARKWAY"/>
    <m/>
    <m/>
    <s v="8 out of 10"/>
    <s v="Partially Accessible"/>
    <n v="1930"/>
    <n v="650"/>
    <m/>
    <n v="664"/>
    <m/>
    <m/>
    <n v="0.16470588235294117"/>
    <m/>
    <s v="N"/>
    <m/>
    <n v="1957"/>
    <n v="978.5"/>
    <n v="112"/>
    <n v="1344"/>
    <m/>
    <x v="5"/>
  </r>
  <r>
    <x v="17"/>
    <s v="Brooklyn"/>
    <s v="K722"/>
    <s v="P.S. 721 OTC - BROOKLYN"/>
    <s v="64 AVENUE X"/>
    <m/>
    <s v="Tier 1 "/>
    <s v="10 out of 10"/>
    <s v="Fully Accessible"/>
    <n v="1997"/>
    <n v="240"/>
    <m/>
    <n v="180"/>
    <m/>
    <m/>
    <n v="1"/>
    <m/>
    <s v="N"/>
    <m/>
    <n v="529"/>
    <n v="264.5"/>
    <n v="38"/>
    <n v="456"/>
    <m/>
    <x v="5"/>
  </r>
  <r>
    <x v="18"/>
    <s v="Brooklyn"/>
    <s v="K535"/>
    <s v="LEON GOLDSTEIN HS - BROOKLYN"/>
    <s v="1830 SHORE BOULEVARD"/>
    <m/>
    <s v="Tier 2 "/>
    <s v="10 out of 10"/>
    <s v="Fully Accessible"/>
    <n v="1967"/>
    <n v="336"/>
    <m/>
    <n v="446"/>
    <m/>
    <m/>
    <n v="1"/>
    <m/>
    <s v="N"/>
    <m/>
    <n v="968"/>
    <n v="484"/>
    <n v="43"/>
    <n v="516"/>
    <m/>
    <x v="5"/>
  </r>
  <r>
    <x v="19"/>
    <s v="Brooklyn"/>
    <s v="K332"/>
    <s v="P.S. 332 - BROOKLYN"/>
    <s v="51 CHRISTOPHER AVENUE"/>
    <m/>
    <m/>
    <s v="6 out of 10"/>
    <s v="Partially Accessible"/>
    <n v="1967"/>
    <n v="300"/>
    <m/>
    <n v="340"/>
    <m/>
    <m/>
    <n v="1"/>
    <m/>
    <s v="N"/>
    <m/>
    <n v="882"/>
    <n v="441"/>
    <n v="52"/>
    <n v="624"/>
    <m/>
    <x v="0"/>
  </r>
  <r>
    <x v="20"/>
    <s v="Queens"/>
    <s v="Q091"/>
    <s v="P.S. 91 - QUEENS"/>
    <s v="68-10 CENTRAL AVE"/>
    <m/>
    <m/>
    <s v="9 out of 10"/>
    <s v="Fully Accessible"/>
    <n v="1915"/>
    <n v="360"/>
    <m/>
    <s v="No Gym"/>
    <m/>
    <m/>
    <n v="0.81132075471698117"/>
    <m/>
    <s v="N"/>
    <m/>
    <n v="820"/>
    <n v="410"/>
    <n v="46"/>
    <n v="552"/>
    <m/>
    <x v="3"/>
  </r>
  <r>
    <x v="20"/>
    <s v="Queens"/>
    <s v="Q485"/>
    <s v="GROVER CLEVELAND HS - Q"/>
    <s v="21-27 HIMROD STREET"/>
    <m/>
    <m/>
    <s v="6 out of 10"/>
    <s v="Partially Accessible"/>
    <n v="1931"/>
    <n v="600"/>
    <m/>
    <n v="624"/>
    <m/>
    <s v="Yes"/>
    <n v="0.48514851485148514"/>
    <m/>
    <s v="Y"/>
    <m/>
    <n v="2128"/>
    <n v="1064"/>
    <n v="86"/>
    <n v="1032"/>
    <m/>
    <x v="5"/>
  </r>
  <r>
    <x v="20"/>
    <s v="Queens"/>
    <s v="Q585"/>
    <s v="MASPETH HIGH SCHOOL - QUEENS"/>
    <s v="54-40 74TH STREET"/>
    <m/>
    <s v="Tier 1 "/>
    <s v="10 out of 10"/>
    <s v="Fully Accessible"/>
    <n v="2012"/>
    <n v="453"/>
    <m/>
    <n v="567"/>
    <m/>
    <m/>
    <n v="1"/>
    <m/>
    <s v="N"/>
    <m/>
    <n v="966"/>
    <n v="483"/>
    <n v="39"/>
    <n v="468"/>
    <m/>
    <x v="5"/>
  </r>
  <r>
    <x v="30"/>
    <s v="Queens"/>
    <s v="Q029"/>
    <s v="P.S. 29 - QUEENS"/>
    <s v="125-10 23 AVENUE"/>
    <m/>
    <m/>
    <s v="9 out of 10"/>
    <s v="Fully Accessible"/>
    <n v="1928"/>
    <n v="250"/>
    <m/>
    <e v="#N/A"/>
    <m/>
    <m/>
    <n v="0.85365853658536583"/>
    <m/>
    <s v="Y"/>
    <m/>
    <n v="592"/>
    <n v="296"/>
    <n v="33"/>
    <n v="396"/>
    <m/>
    <x v="3"/>
  </r>
  <r>
    <x v="30"/>
    <s v="Queens"/>
    <s v="Q079"/>
    <s v="P.S. 79 - QUEENS"/>
    <s v="147-27 15 DRIVE"/>
    <m/>
    <m/>
    <s v="1 out of 10"/>
    <s v="Partially Accessible"/>
    <n v="1935"/>
    <n v="281"/>
    <m/>
    <n v="450"/>
    <m/>
    <m/>
    <n v="0.42"/>
    <m/>
    <s v="N"/>
    <m/>
    <n v="775"/>
    <n v="387.5"/>
    <n v="41"/>
    <n v="492"/>
    <m/>
    <x v="3"/>
  </r>
  <r>
    <x v="30"/>
    <s v="Queens"/>
    <s v="Q163"/>
    <s v="P.S. 163 - QUEENS"/>
    <s v="159-01 59 AVENUE"/>
    <m/>
    <m/>
    <s v="9 out of 10"/>
    <s v="Fully Accessible"/>
    <n v="1935"/>
    <n v="217"/>
    <m/>
    <n v="352"/>
    <m/>
    <m/>
    <n v="0.55813953488372092"/>
    <m/>
    <s v="Y"/>
    <m/>
    <n v="596"/>
    <n v="298"/>
    <n v="43"/>
    <n v="516"/>
    <m/>
    <x v="3"/>
  </r>
  <r>
    <x v="30"/>
    <s v="Queens"/>
    <s v="Q515"/>
    <s v="TOWNSEND HARRIS HS - Q"/>
    <s v="149-11 MELBOURNE AVENUE"/>
    <m/>
    <s v="Tier 1 "/>
    <s v="10 out of 10"/>
    <s v="Fully Accessible"/>
    <n v="1995"/>
    <n v="355"/>
    <m/>
    <n v="1000"/>
    <m/>
    <s v="Yes"/>
    <n v="1"/>
    <m/>
    <s v="Y"/>
    <m/>
    <n v="905"/>
    <n v="452.5"/>
    <n v="68"/>
    <n v="816"/>
    <m/>
    <x v="5"/>
  </r>
  <r>
    <x v="25"/>
    <s v="Queens"/>
    <s v="Q188"/>
    <s v="P.S. 188 - QUEENS"/>
    <s v="218-12 HARTLAND AVENUE"/>
    <m/>
    <m/>
    <s v="8 out of 10"/>
    <s v="Partially Accessible"/>
    <n v="1952"/>
    <n v="182"/>
    <m/>
    <n v="140"/>
    <m/>
    <m/>
    <n v="0.10344827586206896"/>
    <m/>
    <s v="N"/>
    <m/>
    <n v="441"/>
    <n v="220.5"/>
    <n v="25"/>
    <n v="300"/>
    <m/>
    <x v="3"/>
  </r>
  <r>
    <x v="25"/>
    <s v="Queens"/>
    <s v="Q332"/>
    <s v="Bayside Hills School of Excellence"/>
    <s v="210-21 48 AVENUE"/>
    <m/>
    <s v="Tier 1 "/>
    <s v="10 out of 10"/>
    <s v="Fully Accessible"/>
    <n v="2017"/>
    <n v="195"/>
    <m/>
    <e v="#N/A"/>
    <m/>
    <m/>
    <n v="1"/>
    <m/>
    <s v="N"/>
    <m/>
    <n v="589"/>
    <n v="294.5"/>
    <n v="21"/>
    <n v="252"/>
    <m/>
    <x v="3"/>
  </r>
  <r>
    <x v="25"/>
    <s v="Queens"/>
    <s v="Q430"/>
    <s v="FRANCIS LEWIS HS - Q"/>
    <s v="58-20 UTOPIA PARKWAY"/>
    <m/>
    <m/>
    <s v="9 out of 10"/>
    <s v="Fully Accessible"/>
    <n v="1960"/>
    <n v="1000"/>
    <m/>
    <n v="890"/>
    <m/>
    <m/>
    <n v="0.79411764705882348"/>
    <m/>
    <s v="Y"/>
    <m/>
    <n v="2188"/>
    <n v="1094"/>
    <n v="110"/>
    <n v="1320"/>
    <m/>
    <x v="5"/>
  </r>
  <r>
    <x v="25"/>
    <s v="Queens"/>
    <s v="Q566"/>
    <s v="QNS HS OF TEACH., LIB. ARTS&amp;SCI-Q"/>
    <s v="74-20 COMMONWEALTH BLVD"/>
    <m/>
    <s v="Tier 1 "/>
    <s v="10 out of 10"/>
    <s v="Fully Accessible"/>
    <n v="2003"/>
    <n v="440"/>
    <m/>
    <n v="606"/>
    <m/>
    <s v="Yes"/>
    <n v="1"/>
    <m/>
    <s v="N"/>
    <m/>
    <n v="1146"/>
    <n v="573"/>
    <n v="75"/>
    <n v="900"/>
    <m/>
    <x v="5"/>
  </r>
  <r>
    <x v="10"/>
    <s v="Queens"/>
    <s v="Q316"/>
    <s v="THE OZONE PARK EDUCATIONAL CAMPUS - QUEENS"/>
    <s v="90-07 101ST AVENUE"/>
    <m/>
    <s v="Tier 1 "/>
    <s v="10 out of 10"/>
    <s v="Fully Accessible"/>
    <n v="2014"/>
    <n v="166"/>
    <m/>
    <n v="197"/>
    <m/>
    <m/>
    <n v="1"/>
    <m/>
    <s v="N"/>
    <m/>
    <n v="329"/>
    <n v="164.5"/>
    <n v="22"/>
    <n v="264"/>
    <m/>
    <x v="3"/>
  </r>
  <r>
    <x v="10"/>
    <s v="Queens"/>
    <s v="Q650"/>
    <s v="HS FOR CONST.TRADES,ENGG.,&amp; ARCH-Q"/>
    <s v="94-06 104TH STREET"/>
    <m/>
    <s v="Tier 1 "/>
    <s v="10 out of 10"/>
    <s v="Fully Accessible"/>
    <n v="2006"/>
    <n v="300"/>
    <m/>
    <n v="547"/>
    <m/>
    <s v="Yes"/>
    <n v="1"/>
    <m/>
    <s v="N"/>
    <m/>
    <n v="945"/>
    <n v="472.5"/>
    <n v="38"/>
    <n v="456"/>
    <m/>
    <x v="5"/>
  </r>
  <r>
    <x v="21"/>
    <s v="Queens"/>
    <s v="Q142"/>
    <s v="P.S. 752 (OLD J142) - QUEENS"/>
    <s v="142-10 LINDEN BOULEVARD"/>
    <m/>
    <m/>
    <s v="7 out of 10"/>
    <s v="Partially Accessible"/>
    <n v="1930"/>
    <n v="564"/>
    <m/>
    <n v="306"/>
    <m/>
    <m/>
    <n v="0.98039215686274506"/>
    <m/>
    <s v="N"/>
    <m/>
    <n v="493"/>
    <n v="246.5"/>
    <n v="39"/>
    <n v="468"/>
    <m/>
    <x v="5"/>
  </r>
  <r>
    <x v="21"/>
    <s v="Queens"/>
    <s v="Q144"/>
    <s v="P.S. 144 - QUEENS"/>
    <s v="93-02 69 AVENUE"/>
    <m/>
    <m/>
    <s v="9 out of 10"/>
    <s v="Fully Accessible"/>
    <n v="1931"/>
    <n v="330"/>
    <m/>
    <n v="321"/>
    <m/>
    <m/>
    <n v="7.3170731707317069E-2"/>
    <m/>
    <s v="Y"/>
    <m/>
    <n v="550"/>
    <n v="275"/>
    <n v="32"/>
    <n v="384"/>
    <m/>
    <x v="3"/>
  </r>
  <r>
    <x v="21"/>
    <s v="Queens"/>
    <s v="Q690"/>
    <s v="HS FOR LAW ENFORCEMENT - QUEENS"/>
    <s v="116-25 GUY R BREWER BOULEVARD"/>
    <m/>
    <s v="Tier 1 "/>
    <s v="10 out of 10"/>
    <s v="Fully Accessible"/>
    <n v="2003"/>
    <n v="430"/>
    <m/>
    <n v="418"/>
    <m/>
    <m/>
    <n v="1"/>
    <m/>
    <s v="N"/>
    <m/>
    <n v="991"/>
    <n v="495.5"/>
    <n v="42"/>
    <n v="504"/>
    <m/>
    <x v="5"/>
  </r>
  <r>
    <x v="26"/>
    <s v="Queens"/>
    <s v="Q035"/>
    <s v="P.S. 35 - QUEENS"/>
    <s v="191-02 90 AVENUE"/>
    <m/>
    <m/>
    <s v="10 out of 10"/>
    <s v="Fully Accessible"/>
    <n v="1931"/>
    <n v="338"/>
    <m/>
    <n v="467"/>
    <m/>
    <m/>
    <n v="0.80952380952380953"/>
    <m/>
    <s v="N"/>
    <m/>
    <n v="665"/>
    <n v="332.5"/>
    <n v="42"/>
    <n v="504"/>
    <m/>
    <x v="3"/>
  </r>
  <r>
    <x v="23"/>
    <s v="Queens"/>
    <s v="Q070"/>
    <s v="P.S. 70 - QUEENS"/>
    <s v="30-44 43rd Street"/>
    <m/>
    <m/>
    <s v="9 out of 10"/>
    <s v="Fully Accessible"/>
    <n v="1924"/>
    <n v="197"/>
    <m/>
    <n v="422"/>
    <m/>
    <m/>
    <n v="0.4375"/>
    <m/>
    <s v="Y"/>
    <m/>
    <n v="1394"/>
    <n v="697"/>
    <n v="69"/>
    <n v="828"/>
    <m/>
    <x v="3"/>
  </r>
  <r>
    <x v="23"/>
    <s v="Queens"/>
    <s v="Q570"/>
    <s v="FRANK SINATRA HIGH SCHOOL-Q"/>
    <s v="35-12 35TH AVENUE"/>
    <m/>
    <s v="Tier 1 "/>
    <s v="10 out of 10"/>
    <s v="Fully Accessible"/>
    <n v="2009"/>
    <n v="380"/>
    <m/>
    <n v="543"/>
    <m/>
    <s v="Yes"/>
    <n v="1"/>
    <m/>
    <s v="N"/>
    <m/>
    <n v="824"/>
    <n v="412"/>
    <n v="37"/>
    <n v="444"/>
    <m/>
    <x v="5"/>
  </r>
  <r>
    <x v="23"/>
    <s v="Queens"/>
    <s v="Q725"/>
    <s v="HS FOR INFORMATION TECH - QUEENS"/>
    <s v="21-16 44TH ROAD"/>
    <m/>
    <m/>
    <s v="10 out of 10"/>
    <s v="Fully Accessible"/>
    <n v="1919"/>
    <n v="318"/>
    <m/>
    <n v="250"/>
    <m/>
    <m/>
    <n v="1"/>
    <m/>
    <s v="N"/>
    <m/>
    <n v="843"/>
    <n v="421.5"/>
    <n v="31"/>
    <n v="372"/>
    <m/>
    <x v="5"/>
  </r>
  <r>
    <x v="23"/>
    <s v="Queens"/>
    <s v="Q972"/>
    <s v="ADULT BASIC EDUCATION - QUEENS"/>
    <s v="27-35 JACKSON AVENUE "/>
    <m/>
    <m/>
    <s v="10 out of 10"/>
    <s v="Fully Accessible"/>
    <n v="1965"/>
    <e v="#N/A"/>
    <m/>
    <s v="No Gym"/>
    <m/>
    <m/>
    <n v="1"/>
    <m/>
    <s v="N"/>
    <m/>
    <n v="77"/>
    <n v="38.5"/>
    <n v="14"/>
    <n v="168"/>
    <m/>
    <x v="9"/>
  </r>
  <r>
    <x v="27"/>
    <s v="Staten Island"/>
    <s v="R600"/>
    <s v="RALPH MCKEE VOC HS - S. I."/>
    <s v="290 ST MARKS PLACE"/>
    <m/>
    <m/>
    <s v="8 out of 10"/>
    <s v="Partially Accessible"/>
    <n v="1935"/>
    <n v="367"/>
    <m/>
    <n v="410"/>
    <m/>
    <s v="Yes"/>
    <n v="0.86363636363636365"/>
    <m/>
    <s v="N"/>
    <m/>
    <n v="943"/>
    <n v="471.5"/>
    <n v="61"/>
    <n v="732"/>
    <m/>
    <x v="5"/>
  </r>
  <r>
    <x v="27"/>
    <s v="Staten Island"/>
    <s v="R840"/>
    <s v="P.S. 37 ( OLD I24X)-STATEN ISLAND"/>
    <s v="15 FAIRFIELD STREET"/>
    <m/>
    <m/>
    <s v="9 out of 10"/>
    <s v="Fully Accessible"/>
    <n v="1975"/>
    <n v="250"/>
    <m/>
    <n v="272"/>
    <m/>
    <m/>
    <e v="#N/A"/>
    <m/>
    <s v="N"/>
    <m/>
    <n v="423"/>
    <n v="211.5"/>
    <n v="19"/>
    <n v="228"/>
    <m/>
    <x v="3"/>
  </r>
  <r>
    <x v="31"/>
    <s v="Brooklyn"/>
    <s v="K145"/>
    <s v="P.S. 145 - BROOKLYN"/>
    <s v="100 NOLL STREET"/>
    <n v="4"/>
    <s v="Tier 2"/>
    <s v="9 out of 10"/>
    <s v="Fully Accessible"/>
    <n v="1905"/>
    <n v="500"/>
    <s v="Old building"/>
    <n v="245"/>
    <m/>
    <s v="Yes"/>
    <n v="0.45"/>
    <m/>
    <s v="N"/>
    <m/>
    <n v="1219"/>
    <n v="609.5"/>
    <n v="67"/>
    <n v="804"/>
    <m/>
    <x v="3"/>
  </r>
  <r>
    <x v="7"/>
    <s v="Manhattan"/>
    <s v="M520"/>
    <s v="MURRY BERGTRAUM HS (ECF) - M"/>
    <s v="411 PEARL STREET"/>
    <m/>
    <s v="Tier 2"/>
    <s v="9 out of 10"/>
    <s v="Fully Accessible"/>
    <n v="1975"/>
    <n v="598"/>
    <m/>
    <n v="620"/>
    <m/>
    <m/>
    <n v="1"/>
    <m/>
    <s v="N"/>
    <m/>
    <n v="2110"/>
    <n v="1055"/>
    <n v="89"/>
    <n v="1068"/>
    <m/>
    <x v="5"/>
  </r>
  <r>
    <x v="1"/>
    <s v="Manhattan"/>
    <s v="M166"/>
    <s v="P.S. 166 - MANHATTAN"/>
    <s v="132 WEST  89 STREET"/>
    <m/>
    <m/>
    <s v="8 out of 10"/>
    <s v="Partially Accessible"/>
    <n v="1898"/>
    <n v="300"/>
    <m/>
    <n v="343"/>
    <m/>
    <m/>
    <n v="0.91428571428571426"/>
    <m/>
    <s v="N"/>
    <m/>
    <n v="658"/>
    <n v="329"/>
    <n v="44"/>
    <n v="528"/>
    <m/>
    <x v="3"/>
  </r>
  <r>
    <x v="4"/>
    <s v="Manhattan"/>
    <s v="M178"/>
    <s v="P.S. 178 - MANHATTAN"/>
    <s v="12-18 ELLWOOD STREET"/>
    <m/>
    <s v="Tier 3 "/>
    <s v="10 out of 10"/>
    <s v="Fully Accessible"/>
    <n v="2001"/>
    <n v="163"/>
    <m/>
    <n v="174"/>
    <m/>
    <m/>
    <n v="1"/>
    <m/>
    <s v="N"/>
    <m/>
    <n v="334"/>
    <n v="167"/>
    <n v="18"/>
    <n v="216"/>
    <m/>
    <x v="3"/>
  </r>
  <r>
    <x v="4"/>
    <s v="Manhattan"/>
    <s v="M540"/>
    <s v="A. PHILLIP RANDOLPH HS - MANHATTAN"/>
    <s v="443 WEST 135 STREET"/>
    <m/>
    <m/>
    <s v="6 out of 10"/>
    <s v="Partially Accessible"/>
    <n v="1926"/>
    <n v="300"/>
    <m/>
    <n v="412"/>
    <m/>
    <m/>
    <n v="0.50819672131147542"/>
    <m/>
    <s v="N"/>
    <m/>
    <n v="1427"/>
    <n v="713.5"/>
    <n v="83"/>
    <n v="996"/>
    <m/>
    <x v="5"/>
  </r>
  <r>
    <x v="5"/>
    <s v="Bronx"/>
    <s v="X065"/>
    <s v="P.S. 65 - BRONX"/>
    <s v="677 EAST 141 STREET"/>
    <m/>
    <s v="Tier 2 "/>
    <s v="6 out of 10"/>
    <s v="Partially Accessible"/>
    <n v="1924"/>
    <n v="540"/>
    <m/>
    <s v="No Gym"/>
    <m/>
    <m/>
    <n v="0.87804878048780488"/>
    <m/>
    <s v="N"/>
    <m/>
    <n v="558"/>
    <n v="279"/>
    <n v="52"/>
    <n v="624"/>
    <m/>
    <x v="3"/>
  </r>
  <r>
    <x v="6"/>
    <s v="Bronx"/>
    <s v="X152"/>
    <s v="P.S. 152 - BRONX"/>
    <s v="1007 EVERGREEN AVENUE"/>
    <m/>
    <m/>
    <s v="1 out of 10"/>
    <s v="Partially Accessible"/>
    <n v="1975"/>
    <n v="367"/>
    <m/>
    <n v="203"/>
    <m/>
    <m/>
    <n v="0.91836734693877553"/>
    <m/>
    <s v="Y"/>
    <m/>
    <n v="789"/>
    <n v="394.5"/>
    <n v="57"/>
    <n v="684"/>
    <m/>
    <x v="3"/>
  </r>
  <r>
    <x v="6"/>
    <s v="Bronx"/>
    <s v="X650"/>
    <s v="JANE ADDAMS HS - X"/>
    <s v="900 TINTON AVENUE"/>
    <m/>
    <s v="Tier 2 "/>
    <s v="9 out of 10"/>
    <s v="Fully Accessible"/>
    <n v="1937"/>
    <n v="424"/>
    <m/>
    <n v="160"/>
    <m/>
    <m/>
    <n v="0.58181818181818179"/>
    <m/>
    <s v="Y"/>
    <m/>
    <n v="1236"/>
    <n v="618"/>
    <n v="44"/>
    <n v="528"/>
    <m/>
    <x v="5"/>
  </r>
  <r>
    <x v="22"/>
    <s v="Bronx"/>
    <s v="X056"/>
    <s v="P.S. 56 - BRONX"/>
    <s v="341 EAST 207 STREET"/>
    <m/>
    <m/>
    <s v="10 out of 10 "/>
    <s v="Fully Accessible"/>
    <n v="1915"/>
    <n v="240"/>
    <m/>
    <e v="#N/A"/>
    <m/>
    <m/>
    <n v="0.97142857142857142"/>
    <m/>
    <s v="Y"/>
    <m/>
    <n v="518"/>
    <n v="259"/>
    <n v="37"/>
    <n v="444"/>
    <m/>
    <x v="3"/>
  </r>
  <r>
    <x v="12"/>
    <s v="Brooklyn"/>
    <s v="K430"/>
    <s v="BROOKLYN TECH HS - K"/>
    <s v="29 FT GREENE PLACE"/>
    <m/>
    <m/>
    <s v="8 out of 10"/>
    <s v="Partially Accessible"/>
    <n v="1933"/>
    <n v="2000"/>
    <m/>
    <n v="600"/>
    <m/>
    <s v="Yes"/>
    <n v="0.25789473684210529"/>
    <m/>
    <s v="Y"/>
    <m/>
    <n v="4502"/>
    <n v="2251"/>
    <n v="248"/>
    <n v="2976"/>
    <m/>
    <x v="5"/>
  </r>
  <r>
    <x v="13"/>
    <s v="Brooklyn"/>
    <s v="K023"/>
    <s v="P.S. 23 - BROOKLYN"/>
    <s v="545 WILLOUGHBY AVENUE"/>
    <m/>
    <m/>
    <s v="3 out of 10"/>
    <s v="Partially Accessible"/>
    <n v="1966"/>
    <n v="200"/>
    <m/>
    <n v="352"/>
    <m/>
    <m/>
    <n v="0.21951219512195122"/>
    <m/>
    <s v="N"/>
    <m/>
    <n v="668"/>
    <n v="334"/>
    <n v="40"/>
    <n v="480"/>
    <m/>
    <x v="3"/>
  </r>
  <r>
    <x v="28"/>
    <s v="Brooklyn"/>
    <s v="K321"/>
    <s v="P.S. 321 - BROOKLYN"/>
    <s v="180 7 AVENUE"/>
    <m/>
    <m/>
    <s v="9 out of 10"/>
    <s v="Fully Accessible"/>
    <n v="1966"/>
    <n v="482"/>
    <m/>
    <n v="299"/>
    <m/>
    <m/>
    <n v="0.94339622641509435"/>
    <m/>
    <s v="N"/>
    <m/>
    <n v="889"/>
    <n v="444.5"/>
    <n v="56"/>
    <n v="672"/>
    <m/>
    <x v="3"/>
  </r>
  <r>
    <x v="28"/>
    <s v="Brooklyn"/>
    <s v="K825"/>
    <s v="SOUTH BROOKLYN COMM. HS - K"/>
    <s v="173 CONOVER STREET"/>
    <m/>
    <s v="Tier 3 "/>
    <s v="9 out of 10"/>
    <s v="Fully Accessible"/>
    <n v="2000"/>
    <n v="175"/>
    <s v="Lease Land lord"/>
    <n v="204"/>
    <m/>
    <m/>
    <n v="1"/>
    <m/>
    <s v="N"/>
    <m/>
    <n v="235"/>
    <n v="117.5"/>
    <n v="13"/>
    <n v="156"/>
    <m/>
    <x v="5"/>
  </r>
  <r>
    <x v="14"/>
    <s v="Brooklyn"/>
    <s v="K987"/>
    <s v="BROOKLYN HIGH SCHOOL FOR LAW AND TECHNOLOGY-K"/>
    <s v="1396 BROADWAY"/>
    <m/>
    <m/>
    <s v="9 out of 10"/>
    <s v="Fully Accessible"/>
    <n v="1911"/>
    <n v="203"/>
    <m/>
    <n v="178"/>
    <m/>
    <m/>
    <n v="1"/>
    <m/>
    <s v="Y"/>
    <m/>
    <n v="607"/>
    <n v="303.5"/>
    <n v="35"/>
    <n v="420"/>
    <m/>
    <x v="5"/>
  </r>
  <r>
    <x v="18"/>
    <s v="Brooklyn"/>
    <s v="K222"/>
    <s v="P.S. 222 - BROOKLYN"/>
    <s v="3301 QUENTIN ROAD"/>
    <m/>
    <m/>
    <s v="7 out of 10"/>
    <s v="Partially Accessible"/>
    <n v="1929"/>
    <n v="340"/>
    <m/>
    <n v="265"/>
    <m/>
    <m/>
    <n v="0.8214285714285714"/>
    <m/>
    <s v="N"/>
    <m/>
    <n v="894"/>
    <n v="447"/>
    <n v="59"/>
    <n v="708"/>
    <m/>
    <x v="3"/>
  </r>
  <r>
    <x v="18"/>
    <s v="Brooklyn"/>
    <s v="K254"/>
    <s v="P.S. 254 - BROOKLYN"/>
    <s v="1801 AVENUE Y"/>
    <m/>
    <m/>
    <s v="9 out of 10"/>
    <s v="Fully Accessible"/>
    <n v="1938"/>
    <n v="256"/>
    <m/>
    <n v="330"/>
    <m/>
    <m/>
    <n v="0.94117647058823528"/>
    <m/>
    <s v="N"/>
    <m/>
    <n v="521"/>
    <n v="260.5"/>
    <n v="32"/>
    <n v="384"/>
    <m/>
    <x v="3"/>
  </r>
  <r>
    <x v="26"/>
    <s v="Queens"/>
    <s v="Q490"/>
    <s v="CAMPUS MAGNET HS (JACKSON) - Q"/>
    <s v="207- 01 116TH  AVENUE"/>
    <m/>
    <s v="Tier 2 "/>
    <s v="7 out of 10"/>
    <s v="Partially Accessible"/>
    <n v="1937"/>
    <n v="660"/>
    <m/>
    <n v="470"/>
    <m/>
    <m/>
    <n v="0.97802197802197799"/>
    <m/>
    <s v="Y"/>
    <m/>
    <n v="2163"/>
    <n v="1081.5"/>
    <n v="81"/>
    <n v="972"/>
    <m/>
    <x v="5"/>
  </r>
  <r>
    <x v="27"/>
    <s v="Staten Island"/>
    <s v="R460"/>
    <s v="SUSAN E. WAGNER HS - S. I."/>
    <s v="1200 MANOR ROAD"/>
    <m/>
    <m/>
    <s v="9 out of 10"/>
    <s v="Fully Accessible"/>
    <n v="1968"/>
    <n v="984"/>
    <m/>
    <n v="1000"/>
    <m/>
    <m/>
    <n v="0.26495726495726496"/>
    <m/>
    <s v="Y"/>
    <m/>
    <n v="2836"/>
    <n v="1418"/>
    <n v="152"/>
    <n v="1824"/>
    <m/>
    <x v="5"/>
  </r>
  <r>
    <x v="27"/>
    <s v="Staten Island"/>
    <s v="R462"/>
    <s v="SUSAN E. WAGNER HS ANNEX - STATEN ISLAND"/>
    <s v="1220 MANOR ROAD"/>
    <m/>
    <m/>
    <s v="9 out of 10"/>
    <s v="Fully Accessible"/>
    <n v="2016"/>
    <e v="#N/A"/>
    <m/>
    <e v="#N/A"/>
    <m/>
    <m/>
    <n v="1"/>
    <m/>
    <s v="Y"/>
    <m/>
    <n v="0"/>
    <n v="0"/>
    <n v="6"/>
    <n v="72"/>
    <m/>
    <x v="5"/>
  </r>
  <r>
    <x v="31"/>
    <s v="Brooklyn"/>
    <s v="K913"/>
    <s v="EBC HS FOR PUBLIC SERV.-BUSHWICK-K"/>
    <s v="1155 DEKALB AVENUE"/>
    <m/>
    <s v="Tier 3"/>
    <s v="8 out of 10"/>
    <s v="Partially Accessible"/>
    <n v="1931"/>
    <n v="132"/>
    <m/>
    <n v="177"/>
    <m/>
    <m/>
    <n v="1"/>
    <m/>
    <s v="N"/>
    <m/>
    <n v="580"/>
    <n v="290"/>
    <n v="24"/>
    <n v="288"/>
    <m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8">
  <r>
    <s v="32"/>
    <s v="Brooklyn"/>
    <s v="K145"/>
    <s v="32K145"/>
    <s v="K145"/>
    <s v="P.S. 145 Andrew Jackson"/>
    <s v="Elementary"/>
    <s v="X"/>
    <s v="100 NOLL STREET"/>
    <s v="9 out of 10"/>
    <s v="Fully Accessible"/>
  </r>
  <r>
    <s v="32"/>
    <s v="Brooklyn"/>
    <s v="K383"/>
    <s v="32K383"/>
    <s v="K383"/>
    <s v="J.H.S. 383 Philippa Schuyler"/>
    <s v="Junior High-Intermediate-Middle"/>
    <m/>
    <s v="1300 GREENE AVENUE"/>
    <s v="7 out of 10"/>
    <s v="Partially Accessible"/>
  </r>
  <r>
    <s v="32"/>
    <s v="Brooklyn"/>
    <s v="K383"/>
    <s v="84K538"/>
    <s v="K538"/>
    <s v="Achievement First Bushwick Charter School"/>
    <s v="K-12 all grades"/>
    <m/>
    <s v="1300 GREENE AVENUE"/>
    <s v="7 out of 10"/>
    <s v="Partially Accessible"/>
  </r>
  <r>
    <s v="32"/>
    <s v="Brooklyn"/>
    <s v="K913"/>
    <s v="32K545"/>
    <s v="K545"/>
    <s v="EBC High School for Public Service - Bushwick"/>
    <s v="High school"/>
    <m/>
    <s v="1155 DEKALB AVENUE"/>
    <s v="8 out of 10"/>
    <s v="Partially Accessible"/>
  </r>
  <r>
    <s v="31"/>
    <s v="Staten Island"/>
    <s v="R006"/>
    <s v="31R006"/>
    <s v="R006"/>
    <s v="P.S. 6 Corporal Allan F. Kivlehan School"/>
    <s v="Elementary"/>
    <s v="X"/>
    <s v="555 PAGE AVENUE"/>
    <s v="10 out of 10"/>
    <s v="Fully Accessible"/>
  </r>
  <r>
    <s v="31"/>
    <s v="Staten Island"/>
    <s v="R006"/>
    <s v="75R373"/>
    <s v="R373"/>
    <s v="P.S. R373"/>
    <s v="K-8"/>
    <s v="X"/>
    <s v="555 PAGE AVENUE"/>
    <s v="10 out of 10"/>
    <s v="Fully Accessible"/>
  </r>
  <r>
    <s v="31"/>
    <s v="Staten Island"/>
    <s v="R013"/>
    <s v="31R013"/>
    <s v="R013"/>
    <s v="P.S. 013 M. L. Lindemeyer"/>
    <s v="Elementary"/>
    <m/>
    <s v="191 VERMONT AVENUE"/>
    <s v="9 out of 10"/>
    <s v="Fully Accessible"/>
  </r>
  <r>
    <n v="31"/>
    <s v="Staten Island"/>
    <s v="R034"/>
    <s v="31R034"/>
    <s v="R034"/>
    <s v="I.S. 034 Tottenville"/>
    <s v="Junior High-Intermediate-Middle"/>
    <m/>
    <s v="528 ACADEMY AVENUE"/>
    <s v="9 out of 10"/>
    <s v="Fully Accessible"/>
  </r>
  <r>
    <n v="31"/>
    <s v="Staten Island"/>
    <s v="R034"/>
    <s v="75R025"/>
    <s v="R025"/>
    <s v="South Richmond High School I.S./P.S. 25"/>
    <s v="K-12 all grades"/>
    <s v="X"/>
    <s v="528 ACADEMY AVENUE"/>
    <s v="9 out of 10"/>
    <s v="Fully Accessible"/>
  </r>
  <r>
    <s v="31"/>
    <s v="Staten Island"/>
    <s v="R043"/>
    <s v="31R047"/>
    <s v="R047"/>
    <s v="CSI High School for International Studies"/>
    <s v="High school"/>
    <m/>
    <s v="100 ESSEX DRIVE"/>
    <s v="10 out of 10"/>
    <s v="Fully Accessible"/>
  </r>
  <r>
    <s v="31"/>
    <s v="Staten Island"/>
    <s v="R043"/>
    <s v="31R063"/>
    <s v="R063"/>
    <s v="Marsh Avenue School for Expeditionary Learning"/>
    <s v="Junior High-Intermediate-Middle"/>
    <m/>
    <s v="100 ESSEX DRIVE"/>
    <s v="10 out of 10"/>
    <s v="Fully Accessible"/>
  </r>
  <r>
    <s v="31"/>
    <s v="Staten Island"/>
    <s v="R043"/>
    <s v="31R064"/>
    <s v="R064"/>
    <s v="Gaynor McCown Expeditionary Learning School"/>
    <s v="High school"/>
    <m/>
    <s v="100 ESSEX DRIVE"/>
    <s v="10 out of 10"/>
    <s v="Fully Accessible"/>
  </r>
  <r>
    <s v="31"/>
    <s v="Staten Island"/>
    <s v="R043"/>
    <s v="75R721"/>
    <s v="R721"/>
    <s v="The Richard H. Hungerford School"/>
    <s v="Secondary School"/>
    <m/>
    <s v="100 ESSEX DRIVE"/>
    <s v="10 out of 10"/>
    <s v="Fully Accessible"/>
  </r>
  <r>
    <s v="31"/>
    <s v="Staten Island"/>
    <s v="R051"/>
    <s v="31R051"/>
    <s v="R051"/>
    <s v="I.S. 051 Edwin Markham"/>
    <s v="Junior High-Intermediate-Middle"/>
    <m/>
    <s v="80 WILLOWBROOK ROAD"/>
    <s v="9 out of 10"/>
    <s v="Fully Accessible"/>
  </r>
  <r>
    <s v="31"/>
    <s v="Staten Island"/>
    <s v="R056"/>
    <s v="31R056"/>
    <s v="R056"/>
    <s v="P.S. 56 The Louis Desario School"/>
    <s v="Elementary"/>
    <s v="X"/>
    <s v="250 KRAMER AVENUE"/>
    <s v="10 out of 10"/>
    <s v="Fully Accessible"/>
  </r>
  <r>
    <s v="31"/>
    <s v="Staten Island"/>
    <s v="R058"/>
    <s v="31R058"/>
    <s v="R058"/>
    <s v="Space Shuttle Columbia School"/>
    <s v="Elementary"/>
    <s v="X"/>
    <s v="77 MARSH AVENUE"/>
    <s v="10 out of 10"/>
    <s v="Fully Accessible"/>
  </r>
  <r>
    <s v="31"/>
    <s v="Staten Island"/>
    <s v="R058"/>
    <s v="75R373"/>
    <s v="R373"/>
    <s v="P.S. R373"/>
    <s v="K-8"/>
    <s v="X"/>
    <s v="77 MARSH AVENUE"/>
    <s v="10 out of 10"/>
    <s v="Fully Accessible"/>
  </r>
  <r>
    <s v="31"/>
    <s v="Staten Island"/>
    <s v="R061"/>
    <s v="31R061"/>
    <s v="R061"/>
    <s v="I.S. 061 William A Morris"/>
    <s v="Junior High-Intermediate-Middle"/>
    <m/>
    <s v="445 CASTLETON AVENUE"/>
    <s v="9 out of 10"/>
    <s v="Fully Accessible"/>
  </r>
  <r>
    <s v="31"/>
    <s v="Staten Island"/>
    <s v="R061"/>
    <s v="75R025"/>
    <s v="R025"/>
    <s v="South Richmond High School I.S./P.S. 25"/>
    <s v="K-12 all grades"/>
    <s v="X"/>
    <s v="445 CASTLETON AVENUE"/>
    <s v="9 out of 10"/>
    <s v="Fully Accessible"/>
  </r>
  <r>
    <s v="31"/>
    <s v="Staten Island"/>
    <s v="R061"/>
    <s v="75R373"/>
    <s v="R373"/>
    <s v="P.S. R373"/>
    <s v="K-8"/>
    <s v="X"/>
    <s v="445 CASTLETON AVENUE"/>
    <s v="9 out of 10"/>
    <s v="Fully Accessible"/>
  </r>
  <r>
    <s v="31"/>
    <s v="Staten Island"/>
    <s v="R071"/>
    <s v="31R048"/>
    <s v="R048"/>
    <s v="P.S. 048 William G. Wilcox"/>
    <s v="K-8"/>
    <m/>
    <s v="1050 Targee Street"/>
    <s v="10 out of 10"/>
    <s v="Fully Accessible"/>
  </r>
  <r>
    <s v="31"/>
    <s v="Staten Island"/>
    <s v="R071"/>
    <s v="75R373"/>
    <s v="R373"/>
    <s v="P.S. R373"/>
    <s v="K-8"/>
    <s v="X"/>
    <s v="1050 Targee Street"/>
    <s v="10 out of 10"/>
    <s v="Fully Accessible"/>
  </r>
  <r>
    <s v="31"/>
    <s v="Staten Island"/>
    <s v="R455"/>
    <s v="31R455"/>
    <s v="R455"/>
    <s v="Tottenville High School"/>
    <s v="High school"/>
    <m/>
    <s v="100 LUTEN AVENUE"/>
    <s v="7 out of 10"/>
    <s v="Partially Accessible"/>
  </r>
  <r>
    <s v="31"/>
    <s v="Staten Island"/>
    <s v="R455"/>
    <s v="75R025"/>
    <s v="R025"/>
    <s v="South Richmond High School I.S./P.S. 25"/>
    <s v="K-12 all grades"/>
    <s v="X"/>
    <s v="100 LUTEN AVENUE"/>
    <s v="7 out of 10"/>
    <s v="Partially Accessible"/>
  </r>
  <r>
    <s v="31"/>
    <s v="Staten Island"/>
    <s v="R460"/>
    <s v="31R460"/>
    <s v="R460"/>
    <s v="Susan E. Wagner High School"/>
    <s v="High school"/>
    <m/>
    <s v="1200 MANOR ROAD"/>
    <s v="9 out of 10"/>
    <s v="Fully Accessible"/>
  </r>
  <r>
    <s v="31"/>
    <s v="Staten Island"/>
    <s v="R462"/>
    <s v="31R460"/>
    <s v="R460"/>
    <s v="Susan E. Wagner High School"/>
    <s v="High school"/>
    <m/>
    <s v="1220 MANOR ROAD"/>
    <s v="9 out of 10"/>
    <s v="Fully Accessible"/>
  </r>
  <r>
    <s v="31"/>
    <s v="Staten Island"/>
    <s v="R600"/>
    <s v="31R600"/>
    <s v="R600"/>
    <s v="Ralph R. McKee Career and Technical Education High School"/>
    <s v="High school"/>
    <m/>
    <s v="290 ST MARKS PLACE"/>
    <s v="8 out of 10"/>
    <s v="Partially Accessible"/>
  </r>
  <r>
    <s v="31"/>
    <s v="Staten Island"/>
    <s v="R600"/>
    <s v="75R721"/>
    <s v="R721"/>
    <s v="The Richard H. Hungerford School"/>
    <s v="Secondary School"/>
    <m/>
    <s v="290 ST MARKS PLACE"/>
    <s v="8 out of 10"/>
    <s v="Partially Accessible"/>
  </r>
  <r>
    <s v="31"/>
    <s v="Staten Island"/>
    <s v="R722"/>
    <s v="75R721"/>
    <s v="R721"/>
    <s v="The Richard H. Hungerford School"/>
    <s v="Secondary School"/>
    <m/>
    <s v="155 TOMPKINS AVENUE"/>
    <s v="9 out of 10"/>
    <s v="Fully Accessible"/>
  </r>
  <r>
    <s v="31"/>
    <s v="Staten Island"/>
    <s v="R829"/>
    <s v="31R065"/>
    <s v="R065"/>
    <s v="P.S. 65 The Academy of Innovative Learning"/>
    <s v="Elementary"/>
    <m/>
    <s v="98 GRANT STREET"/>
    <s v="9 out of 10"/>
    <s v="Fully Accessible"/>
  </r>
  <r>
    <s v="31"/>
    <s v="Staten Island"/>
    <s v="R840"/>
    <s v="75R037"/>
    <s v="R037"/>
    <s v="The David Marquis School of the Arts"/>
    <s v="K-12 all grades"/>
    <s v="X"/>
    <s v="15 FAIRFIELD STREET"/>
    <s v="9 out of 10"/>
    <s v="Fully Accessible"/>
  </r>
  <r>
    <s v="31"/>
    <s v="Staten Island"/>
    <s v="R861"/>
    <s v="31R861"/>
    <s v="R861"/>
    <s v="Staten Island School of Civic Leadership"/>
    <s v="K-8"/>
    <m/>
    <s v="280 REGIS DRIVE"/>
    <s v="10 out of 10"/>
    <s v="Fully Accessible"/>
  </r>
  <r>
    <s v="31"/>
    <s v="Staten Island"/>
    <s v="R861"/>
    <s v="75R373"/>
    <s v="R373"/>
    <s v="P.S. R373"/>
    <s v="K-8"/>
    <s v="X"/>
    <s v="280 REGIS DRIVE"/>
    <s v="10 out of 10"/>
    <s v="Fully Accessible"/>
  </r>
  <r>
    <s v="30"/>
    <s v="Queens"/>
    <s v="Q011"/>
    <s v="30Q011"/>
    <s v="Q011"/>
    <s v="P.S. 011 Kathryn Phelan"/>
    <s v="Elementary"/>
    <m/>
    <s v="54-25 SKILLMAN AVENUE"/>
    <e v="#N/A"/>
    <e v="#N/A"/>
  </r>
  <r>
    <s v="30"/>
    <s v="Queens"/>
    <s v="Q070"/>
    <s v="30Q070"/>
    <s v="Q070"/>
    <s v="P.S. 070"/>
    <s v="Elementary"/>
    <m/>
    <s v="30-44 43rd Street"/>
    <e v="#N/A"/>
    <e v="#N/A"/>
  </r>
  <r>
    <s v="30"/>
    <s v="Queens"/>
    <s v="Q227"/>
    <s v="30Q227"/>
    <s v="Q227"/>
    <s v="I.S. 227 Louis Armstrong"/>
    <s v="Junior High-Intermediate-Middle"/>
    <m/>
    <s v="32-02 JUNCTION BOULEVARD"/>
    <e v="#N/A"/>
    <e v="#N/A"/>
  </r>
  <r>
    <s v="30"/>
    <s v="Queens"/>
    <s v="Q227"/>
    <s v="75Q811"/>
    <s v="Q811"/>
    <s v="P.S. Q811"/>
    <s v="K-12 all grades"/>
    <m/>
    <s v="32-02 JUNCTION BOULEVARD"/>
    <e v="#N/A"/>
    <e v="#N/A"/>
  </r>
  <r>
    <s v="30"/>
    <s v="Queens"/>
    <s v="Q292"/>
    <s v="30Q092"/>
    <s v="Q092"/>
    <s v="P.S. 092 Harry T. Stewart Sr."/>
    <s v="Elementary"/>
    <s v="X"/>
    <s v="99-01 34 AVENUE"/>
    <e v="#N/A"/>
    <e v="#N/A"/>
  </r>
  <r>
    <s v="30"/>
    <s v="Queens"/>
    <s v="Q404"/>
    <s v="30Q291"/>
    <s v="Q291"/>
    <s v="Hunters Point Community Middle School"/>
    <s v="Junior High-Intermediate-Middle"/>
    <m/>
    <s v="1-50 51ST AVENUE"/>
    <e v="#N/A"/>
    <e v="#N/A"/>
  </r>
  <r>
    <s v="30"/>
    <s v="Queens"/>
    <s v="Q404"/>
    <s v="30Q301"/>
    <s v="Q301"/>
    <s v="Academy for Careers in Television and Film"/>
    <s v="High school"/>
    <m/>
    <s v="1-50 51ST AVENUE"/>
    <e v="#N/A"/>
    <e v="#N/A"/>
  </r>
  <r>
    <s v="30"/>
    <s v="Queens"/>
    <s v="Q404"/>
    <s v="75Q277"/>
    <s v="Q277"/>
    <s v="The Riverview School"/>
    <s v="K-12 all grades"/>
    <m/>
    <s v="1-50 51ST AVENUE"/>
    <e v="#N/A"/>
    <e v="#N/A"/>
  </r>
  <r>
    <s v="30"/>
    <s v="Queens"/>
    <s v="Q452"/>
    <s v="30Q450"/>
    <s v="Q450"/>
    <s v="Long Island City High School"/>
    <s v="High school"/>
    <m/>
    <s v="14-30 BROADWAY"/>
    <e v="#N/A"/>
    <e v="#N/A"/>
  </r>
  <r>
    <s v="30"/>
    <s v="Queens"/>
    <s v="Q452"/>
    <s v="75Q993"/>
    <s v="Q993"/>
    <s v="P.S. Q993"/>
    <s v="K-12 all grades"/>
    <m/>
    <s v="14-30 BROADWAY"/>
    <e v="#N/A"/>
    <e v="#N/A"/>
  </r>
  <r>
    <s v="30"/>
    <s v="Queens"/>
    <s v="Q570"/>
    <s v="30Q501"/>
    <s v="Q501"/>
    <s v="Frank Sinatra School of the Arts High School"/>
    <s v="High school"/>
    <m/>
    <s v="35-12 35TH AVENUE"/>
    <e v="#N/A"/>
    <e v="#N/A"/>
  </r>
  <r>
    <s v="30"/>
    <s v="Queens"/>
    <s v="Q570"/>
    <s v="75Q993"/>
    <s v="Q993"/>
    <s v="P.S. Q993"/>
    <s v="K-12 all grades"/>
    <m/>
    <s v="35-12 35TH AVENUE"/>
    <e v="#N/A"/>
    <e v="#N/A"/>
  </r>
  <r>
    <s v="30"/>
    <s v="Queens"/>
    <s v="Q725"/>
    <s v="30Q502"/>
    <s v="Q502"/>
    <s v="Information Technology High School"/>
    <s v="High school"/>
    <m/>
    <s v="21-16 44TH ROAD"/>
    <e v="#N/A"/>
    <e v="#N/A"/>
  </r>
  <r>
    <s v="30"/>
    <s v="Queens"/>
    <s v="Q725"/>
    <s v="75Q721"/>
    <s v="Q721"/>
    <s v="John F. Kennedy Jr. School"/>
    <s v="High school"/>
    <m/>
    <s v="21-16 44TH ROAD"/>
    <e v="#N/A"/>
    <e v="#N/A"/>
  </r>
  <r>
    <n v="30"/>
    <s v="Queens"/>
    <s v="Q972"/>
    <s v="30Q384"/>
    <s v="Q384"/>
    <s v="P.S. 384"/>
    <s v="Elementary"/>
    <s v="X"/>
    <s v="27-35 JACKSON AVENUE "/>
    <e v="#N/A"/>
    <e v="#N/A"/>
  </r>
  <r>
    <s v="29"/>
    <s v="Queens"/>
    <s v="Q015"/>
    <s v="29Q015"/>
    <s v="Q015"/>
    <s v="P.S. 015 Jackie Robinson"/>
    <s v="Elementary"/>
    <m/>
    <s v="121-15 LUCAS STREET"/>
    <s v="8 out of 10"/>
    <s v="Partially Accessible"/>
  </r>
  <r>
    <s v="29"/>
    <s v="Queens"/>
    <s v="Q035"/>
    <s v="29Q035"/>
    <s v="Q035"/>
    <s v="P.S. 035 Nathaniel Woodhull"/>
    <s v="Elementary"/>
    <m/>
    <s v="191-02 90 AVENUE"/>
    <s v="10 out of 10"/>
    <s v="Fully Accessible"/>
  </r>
  <r>
    <s v="29"/>
    <s v="Queens"/>
    <s v="Q035"/>
    <s v="29Q131"/>
    <s v="Q131"/>
    <s v="P.S. 131 Abigail Adams"/>
    <s v="Elementary"/>
    <m/>
    <s v="191-02 90 AVENUE"/>
    <s v="10 out of 10"/>
    <s v="Fully Accessible"/>
  </r>
  <r>
    <s v="29"/>
    <s v="Queens"/>
    <s v="Q263"/>
    <s v="29Q295"/>
    <s v="Q295"/>
    <s v="P.S./I.S. 295"/>
    <s v="K-8"/>
    <m/>
    <s v="222-14 JAMAICA AVENUE"/>
    <s v="10 out of 10"/>
    <s v="Fully Accessible"/>
  </r>
  <r>
    <s v="29"/>
    <s v="Queens"/>
    <s v="Q263"/>
    <s v="75Q177"/>
    <s v="Q177"/>
    <s v="P.S. Q177"/>
    <s v="K-12 all grades"/>
    <m/>
    <s v="222-14 JAMAICA AVENUE"/>
    <s v="10 out of 10"/>
    <s v="Fully Accessible"/>
  </r>
  <r>
    <s v="29"/>
    <s v="Queens"/>
    <s v="Q270"/>
    <s v="29Q270"/>
    <s v="Q270"/>
    <s v="The Gordon Parks School"/>
    <s v="K-8"/>
    <m/>
    <s v="233-15 MERRICK BOULEVARD"/>
    <s v="10 out of 10"/>
    <s v="Fully Accessible"/>
  </r>
  <r>
    <s v="29"/>
    <s v="Queens"/>
    <s v="Q270"/>
    <s v="75Q004"/>
    <s v="Q004"/>
    <s v="P.S. Q004"/>
    <s v="K-8"/>
    <s v="X"/>
    <s v="233-15 MERRICK BOULEVARD"/>
    <s v="10 out of 10"/>
    <s v="Fully Accessible"/>
  </r>
  <r>
    <s v="29"/>
    <s v="Queens"/>
    <s v="Q490"/>
    <s v="29Q243"/>
    <s v="Q243"/>
    <s v="Institute for Health Professions at Cambria Heights"/>
    <s v="High school"/>
    <m/>
    <s v="207- 01 116TH  AVENUE"/>
    <s v="7 out of 10"/>
    <s v="Partially Accessible"/>
  </r>
  <r>
    <s v="29"/>
    <s v="Queens"/>
    <s v="Q490"/>
    <s v="29Q313"/>
    <s v="Q313"/>
    <s v="Benjamin Franklin High School for Finance &amp; Information Technology"/>
    <s v="High school"/>
    <m/>
    <s v="207- 01 116TH  AVENUE"/>
    <s v="7 out of 10"/>
    <s v="Partially Accessible"/>
  </r>
  <r>
    <s v="29"/>
    <s v="Queens"/>
    <s v="Q490"/>
    <s v="29Q492"/>
    <s v="Q492"/>
    <s v="Mathematics, Science Research and Technology Magnet High School"/>
    <s v="High school"/>
    <m/>
    <s v="207- 01 116TH  AVENUE"/>
    <s v="7 out of 10"/>
    <s v="Partially Accessible"/>
  </r>
  <r>
    <s v="29"/>
    <s v="Queens"/>
    <s v="Q490"/>
    <s v="29Q498"/>
    <s v="Q498"/>
    <s v="Humanities &amp; Arts Magnet High School"/>
    <s v="High school"/>
    <m/>
    <s v="207- 01 116TH  AVENUE"/>
    <s v="7 out of 10"/>
    <s v="Partially Accessible"/>
  </r>
  <r>
    <s v="28"/>
    <s v="Queens"/>
    <s v="Q050"/>
    <s v="28Q050"/>
    <s v="Q050"/>
    <s v="P.S. 050 Talfourd Lawn Elementary School"/>
    <s v="Elementary"/>
    <s v="X"/>
    <s v="143-26 101 AVENUE"/>
    <s v="9 out of 10"/>
    <s v="Fully Accessible"/>
  </r>
  <r>
    <s v="28"/>
    <s v="Queens"/>
    <s v="Q072"/>
    <s v="28Q072"/>
    <s v="Q072"/>
    <s v="Catherine &amp; Count Basie Middle School 72"/>
    <s v="Junior High-Intermediate-Middle"/>
    <m/>
    <s v="133-25 GUY R BREWER BOULEVARD"/>
    <s v="8 out of 10"/>
    <s v="Partially Accessible"/>
  </r>
  <r>
    <s v="28"/>
    <s v="Queens"/>
    <s v="Q072"/>
    <s v="28Q332"/>
    <s v="Q332"/>
    <s v="Redwood Middle School"/>
    <s v="Junior High-Intermediate-Middle"/>
    <m/>
    <s v="133-25 GUY R BREWER BOULEVARD"/>
    <s v="8 out of 10"/>
    <s v="Partially Accessible"/>
  </r>
  <r>
    <s v="28"/>
    <s v="Queens"/>
    <s v="Q072"/>
    <s v="75Q993"/>
    <s v="Q993"/>
    <s v="P.S. Q993"/>
    <s v="K-12 all grades"/>
    <m/>
    <s v="133-25 GUY R BREWER BOULEVARD"/>
    <s v="8 out of 10"/>
    <s v="Partially Accessible"/>
  </r>
  <r>
    <s v="28"/>
    <s v="Queens"/>
    <s v="Q142"/>
    <s v="04M310"/>
    <s v="M310"/>
    <s v="THE JUDITH S. KAYE HIGH SCHOOL"/>
    <s v="Secondary School"/>
    <m/>
    <s v="142-10 LINDEN BOULEVARD"/>
    <s v="7 out of 10"/>
    <s v="Partially Accessible"/>
  </r>
  <r>
    <s v="28"/>
    <s v="Queens"/>
    <s v="Q142"/>
    <s v="75Q752"/>
    <s v="Q752"/>
    <s v="Queens Transition Center"/>
    <s v="High school"/>
    <m/>
    <s v="142-10 LINDEN BOULEVARD"/>
    <s v="7 out of 10"/>
    <s v="Partially Accessible"/>
  </r>
  <r>
    <s v="28"/>
    <s v="Queens"/>
    <s v="Q144"/>
    <s v="28Q144"/>
    <s v="Q144"/>
    <s v="P.S. 144 Col Jeromus Remsen"/>
    <s v="Elementary"/>
    <s v="X"/>
    <s v="93-02 69 AVENUE"/>
    <s v="9 out of 10"/>
    <s v="Fully Accessible"/>
  </r>
  <r>
    <s v="28"/>
    <s v="Queens"/>
    <s v="Q314"/>
    <s v="28Q349"/>
    <s v="Q349"/>
    <s v="The Queens School for Leadership and Excellence"/>
    <s v="Elementary"/>
    <s v="X"/>
    <s v="88-08 164TH STREET"/>
    <s v="10 out of 10"/>
    <s v="Fully Accessible"/>
  </r>
  <r>
    <s v="28"/>
    <s v="Queens"/>
    <s v="Q314"/>
    <s v="28Q358"/>
    <s v="Q358"/>
    <s v="M.S. 358"/>
    <s v="Junior High-Intermediate-Middle"/>
    <m/>
    <s v="88-08 164TH STREET"/>
    <s v="10 out of 10"/>
    <s v="Fully Accessible"/>
  </r>
  <r>
    <s v="28"/>
    <s v="Queens"/>
    <s v="Q314"/>
    <s v="75Q277"/>
    <s v="Q277"/>
    <s v="The Riverview School"/>
    <s v="K-12 all grades"/>
    <m/>
    <s v="88-08 164TH STREET"/>
    <s v="10 out of 10"/>
    <s v="Fully Accessible"/>
  </r>
  <r>
    <s v="28"/>
    <s v="Queens"/>
    <s v="Q686"/>
    <s v="28Q167"/>
    <s v="Q167"/>
    <s v="Metropolitan Expeditionary Learning School"/>
    <s v="Secondary School"/>
    <m/>
    <s v="91-30 METROPOLITAN AVENUE"/>
    <s v="10 out of 10"/>
    <s v="Fully Accessible"/>
  </r>
  <r>
    <s v="28"/>
    <s v="Queens"/>
    <s v="Q686"/>
    <s v="28Q686"/>
    <s v="Q686"/>
    <s v="Queens Metropolitan High School "/>
    <s v="High school"/>
    <m/>
    <s v="91-30 METROPOLITAN AVENUE"/>
    <s v="10 out of 10"/>
    <s v="Fully Accessible"/>
  </r>
  <r>
    <s v="28"/>
    <s v="Queens"/>
    <s v="Q686"/>
    <s v="75Q233"/>
    <s v="Q233"/>
    <s v="P.S. Q233"/>
    <s v="K-12 all grades"/>
    <m/>
    <s v="91-30 METROPOLITAN AVENUE"/>
    <s v="10 out of 10"/>
    <s v="Fully Accessible"/>
  </r>
  <r>
    <s v="28"/>
    <s v="Queens"/>
    <s v="Q690"/>
    <s v="28Q690"/>
    <s v="Q690"/>
    <s v="High School for Law Enforcement and Public Safety"/>
    <s v="High school"/>
    <m/>
    <s v="116-25 GUY R BREWER BOULEVARD"/>
    <s v="10 out of 10"/>
    <s v="Fully Accessible"/>
  </r>
  <r>
    <s v="28"/>
    <s v="Queens"/>
    <s v="Q690"/>
    <s v="75Q752"/>
    <s v="Q752"/>
    <s v="Queens Transition Center"/>
    <s v="High school"/>
    <m/>
    <s v="116-25 GUY R BREWER BOULEVARD"/>
    <s v="10 out of 10"/>
    <s v="Fully Accessible"/>
  </r>
  <r>
    <s v="27"/>
    <s v="Queens"/>
    <s v="Q042"/>
    <s v="27Q042"/>
    <s v="Q042"/>
    <s v="P.S./M.S 042 R. Vernam"/>
    <s v="K-8"/>
    <s v="X"/>
    <s v="488 BEACH  66 STREET"/>
    <s v="8 out of 10"/>
    <s v="Partially Accessible"/>
  </r>
  <r>
    <s v="27"/>
    <s v="Queens"/>
    <s v="Q042"/>
    <s v="75Q233"/>
    <s v="Q233"/>
    <s v="P.S. Q233"/>
    <s v="K-12 all grades"/>
    <m/>
    <s v="488 BEACH  66 STREET"/>
    <s v="8 out of 10"/>
    <s v="Partially Accessible"/>
  </r>
  <r>
    <s v="27"/>
    <s v="Queens"/>
    <s v="Q043"/>
    <s v="27Q043"/>
    <s v="Q043"/>
    <s v="P.S. 043"/>
    <s v="K-8"/>
    <s v="X"/>
    <s v="160 BEACH  29 STREET"/>
    <s v="10 out of 10"/>
    <s v="Fully Accessible"/>
  </r>
  <r>
    <s v="27"/>
    <s v="Queens"/>
    <s v="Q043"/>
    <s v="75Q256"/>
    <s v="Q256"/>
    <s v="P.S. Q256"/>
    <s v="K-12 all grades"/>
    <s v="X"/>
    <s v="160 BEACH  29 STREET"/>
    <s v="10 out of 10"/>
    <s v="Fully Accessible"/>
  </r>
  <r>
    <s v="27"/>
    <s v="Queens"/>
    <s v="Q053"/>
    <s v="27Q053"/>
    <s v="Q053"/>
    <s v="M.S. 053 Brian Piccolo"/>
    <s v="Junior High-Intermediate-Middle"/>
    <m/>
    <s v="10-45 NAMEOKE STREET"/>
    <s v="8 out of 10"/>
    <s v="Partially Accessible"/>
  </r>
  <r>
    <s v="27"/>
    <s v="Queens"/>
    <s v="Q053"/>
    <s v="27Q319"/>
    <s v="Q319"/>
    <s v="Village Academy "/>
    <s v="Junior High-Intermediate-Middle"/>
    <m/>
    <s v="10-45 NAMEOKE STREET"/>
    <s v="8 out of 10"/>
    <s v="Partially Accessible"/>
  </r>
  <r>
    <s v="27"/>
    <s v="Queens"/>
    <s v="Q053"/>
    <s v="84Q375"/>
    <s v="Q375"/>
    <s v="Success Academy Charter School - Far Rockaway"/>
    <s v="Elementary"/>
    <m/>
    <s v="10-45 NAMEOKE STREET"/>
    <s v="8 out of 10"/>
    <s v="Partially Accessible"/>
  </r>
  <r>
    <s v="27"/>
    <s v="Queens"/>
    <s v="Q124"/>
    <s v="27Q124"/>
    <s v="Q124"/>
    <s v="P.S. 124 Osmond A Church"/>
    <s v="K-8"/>
    <m/>
    <s v="129-15 150 AVENUE"/>
    <s v="8 out of 10"/>
    <s v="Partially Accessible"/>
  </r>
  <r>
    <s v="27"/>
    <s v="Queens"/>
    <s v="Q226"/>
    <s v="27Q226"/>
    <s v="Q226"/>
    <s v="J.H.S. 226 Virgil I. Grissom"/>
    <s v="Junior High-Intermediate-Middle"/>
    <m/>
    <s v="121-10 ROCKAWAY BOULEVARD"/>
    <s v="8 out of 10"/>
    <s v="Partially Accessible"/>
  </r>
  <r>
    <s v="27"/>
    <s v="Queens"/>
    <s v="Q226"/>
    <s v="27Q297"/>
    <s v="Q297"/>
    <s v="Hawtree Creek Middle School"/>
    <s v="Junior High-Intermediate-Middle"/>
    <m/>
    <s v="121-10 ROCKAWAY BOULEVARD"/>
    <s v="8 out of 10"/>
    <s v="Partially Accessible"/>
  </r>
  <r>
    <s v="27"/>
    <s v="Queens"/>
    <s v="Q226"/>
    <s v="27Q314"/>
    <s v="Q314"/>
    <s v="Epic High School - South"/>
    <s v="High school"/>
    <m/>
    <s v="121-10 ROCKAWAY BOULEVARD"/>
    <s v="8 out of 10"/>
    <s v="Partially Accessible"/>
  </r>
  <r>
    <s v="27"/>
    <s v="Queens"/>
    <s v="Q226"/>
    <s v="75Q233"/>
    <s v="Q233"/>
    <s v="P.S. Q233"/>
    <s v="K-12 all grades"/>
    <m/>
    <s v="121-10 ROCKAWAY BOULEVARD"/>
    <s v="8 out of 10"/>
    <s v="Partially Accessible"/>
  </r>
  <r>
    <s v="27"/>
    <s v="Queens"/>
    <s v="Q253"/>
    <s v="27Q253"/>
    <s v="Q253"/>
    <s v="P.S. 253"/>
    <s v="Elementary"/>
    <s v="X"/>
    <s v="1307 CENTRAL AVENUE"/>
    <s v="9 out of 10"/>
    <s v="Fully Accessible"/>
  </r>
  <r>
    <s v="27"/>
    <s v="Queens"/>
    <s v="Q253"/>
    <s v="75Q256"/>
    <s v="Q256"/>
    <s v="P.S. Q256"/>
    <s v="K-12 all grades"/>
    <s v="X"/>
    <s v="1307 CENTRAL AVENUE"/>
    <s v="9 out of 10"/>
    <s v="Fully Accessible"/>
  </r>
  <r>
    <s v="27"/>
    <s v="Queens"/>
    <s v="Q316"/>
    <s v="27Q316"/>
    <s v="Q316"/>
    <s v="Queens Explorers Elementary School"/>
    <s v="Elementary"/>
    <s v="X"/>
    <s v="90-07 101ST AVENUE"/>
    <s v="10 out of 10"/>
    <s v="Fully Accessible"/>
  </r>
  <r>
    <s v="27"/>
    <s v="Queens"/>
    <s v="Q335"/>
    <s v="27Q377"/>
    <s v="Q377"/>
    <s v="P.S. 377"/>
    <s v="Elementary"/>
    <s v="X"/>
    <s v="150-15 RALEIGH STREET"/>
    <s v="10 out of 10"/>
    <s v="Fully Accessible"/>
  </r>
  <r>
    <s v="27"/>
    <s v="Queens"/>
    <s v="Q335"/>
    <s v="75Q233"/>
    <s v="Q233"/>
    <s v="P.S. Q233"/>
    <s v="K-12 all grades"/>
    <m/>
    <s v="150-15 RALEIGH STREET"/>
    <s v="10 out of 10"/>
    <s v="Fully Accessible"/>
  </r>
  <r>
    <s v="27"/>
    <s v="Queens"/>
    <s v="Q410"/>
    <s v="27Q262"/>
    <s v="Q262"/>
    <s v="Channel View School for Research"/>
    <s v="Secondary School"/>
    <m/>
    <s v="100-00 BEACH CHANNEL DRIVE"/>
    <s v="8 out of 10"/>
    <s v="Partially Accessible"/>
  </r>
  <r>
    <s v="27"/>
    <s v="Queens"/>
    <s v="Q410"/>
    <s v="27Q324"/>
    <s v="Q324"/>
    <s v="Rockaway Park High School for Environmental Sustainability"/>
    <s v="High school"/>
    <m/>
    <s v="100-00 BEACH CHANNEL DRIVE"/>
    <s v="8 out of 10"/>
    <s v="Partially Accessible"/>
  </r>
  <r>
    <s v="27"/>
    <s v="Queens"/>
    <s v="Q410"/>
    <s v="27Q351"/>
    <s v="Q351"/>
    <s v="Rockaway Collegiate High School"/>
    <s v="High school"/>
    <m/>
    <s v="100-00 BEACH CHANNEL DRIVE"/>
    <s v="8 out of 10"/>
    <s v="Partially Accessible"/>
  </r>
  <r>
    <s v="27"/>
    <s v="Queens"/>
    <s v="Q410"/>
    <s v="75Q256"/>
    <s v="Q256"/>
    <s v="P.S. Q256"/>
    <s v="K-12 all grades"/>
    <s v="X"/>
    <s v="100-00 BEACH CHANNEL DRIVE"/>
    <s v="8 out of 10"/>
    <s v="Partially Accessible"/>
  </r>
  <r>
    <s v="27"/>
    <s v="Queens"/>
    <s v="Q410"/>
    <s v="84Q373"/>
    <s v="Q373"/>
    <s v="New Visions Charter High School for the Humanities IV"/>
    <s v="High school"/>
    <m/>
    <s v="100-00 BEACH CHANNEL DRIVE"/>
    <s v="8 out of 10"/>
    <s v="Partially Accessible"/>
  </r>
  <r>
    <s v="27"/>
    <s v="Queens"/>
    <s v="Q480"/>
    <s v="27Q480"/>
    <s v="Q480"/>
    <s v="John Adams High School"/>
    <s v="High school"/>
    <m/>
    <s v="101-01 ROCKAWAY BOULEVARD"/>
    <s v="9 out of 10"/>
    <s v="Fully Accessible"/>
  </r>
  <r>
    <s v="27"/>
    <s v="Queens"/>
    <s v="Q650"/>
    <s v="27Q650"/>
    <s v="Q650"/>
    <s v="High School for Construction Trades, Engineering and Architecture"/>
    <s v="High school"/>
    <m/>
    <s v="94-06 104TH STREET"/>
    <s v="10 out of 10"/>
    <s v="Fully Accessible"/>
  </r>
  <r>
    <s v="27"/>
    <s v="Queens"/>
    <s v="Q650"/>
    <s v="75Q233"/>
    <s v="Q233"/>
    <s v="P.S. Q233"/>
    <s v="K-12 all grades"/>
    <m/>
    <s v="94-06 104TH STREET"/>
    <s v="10 out of 10"/>
    <s v="Fully Accessible"/>
  </r>
  <r>
    <s v="26"/>
    <s v="Queens"/>
    <s v="Q186"/>
    <s v="26Q186"/>
    <s v="Q186"/>
    <s v="P.S. 186 Castlewood"/>
    <s v="Elementary"/>
    <s v="X"/>
    <s v="252-12 72 AVENUE"/>
    <s v="10 out of 10"/>
    <s v="Fully Accessible"/>
  </r>
  <r>
    <s v="26"/>
    <s v="Queens"/>
    <s v="Q186"/>
    <s v="75Q224"/>
    <s v="Q224"/>
    <s v="P.S. Q224"/>
    <s v="K-8"/>
    <s v="X"/>
    <s v="252-12 72 AVENUE"/>
    <s v="10 out of 10"/>
    <s v="Fully Accessible"/>
  </r>
  <r>
    <s v="26"/>
    <s v="Queens"/>
    <s v="Q188"/>
    <s v="26Q188"/>
    <s v="Q188"/>
    <s v="P.S. 188 Kingsbury"/>
    <s v="Elementary"/>
    <m/>
    <s v="218-12 HARTLAND AVENUE"/>
    <s v="8 out of 10"/>
    <s v="Partially Accessible"/>
  </r>
  <r>
    <s v="26"/>
    <s v="Queens"/>
    <s v="Q208"/>
    <s v="29Q208"/>
    <s v="Q208"/>
    <s v="P.S./I.S. 208"/>
    <s v="K-8"/>
    <m/>
    <s v="74-30 COMMONWEALTH BLVD"/>
    <s v="10 out of 10"/>
    <s v="Fully Accessible"/>
  </r>
  <r>
    <s v="26"/>
    <s v="Queens"/>
    <s v="Q208"/>
    <s v="75Q993"/>
    <s v="Q993"/>
    <s v="P.S. Q993"/>
    <s v="K-12 all grades"/>
    <m/>
    <s v="74-30 COMMONWEALTH BLVD"/>
    <s v="10 out of 10"/>
    <s v="Fully Accessible"/>
  </r>
  <r>
    <s v="26"/>
    <s v="Queens"/>
    <s v="Q266"/>
    <s v="26Q266"/>
    <s v="Q266"/>
    <s v="P.S./I.S. 266"/>
    <s v="K-8"/>
    <s v="X"/>
    <s v="74-10 COMMONWEALTH BOULEVARD"/>
    <s v="10 out of 10"/>
    <s v="Fully Accessible"/>
  </r>
  <r>
    <s v="26"/>
    <s v="Queens"/>
    <s v="Q266"/>
    <s v="75Q224"/>
    <s v="Q224"/>
    <s v="P.S. Q224"/>
    <s v="K-8"/>
    <s v="X"/>
    <s v="74-10 COMMONWEALTH BOULEVARD"/>
    <s v="10 out of 10"/>
    <s v="Fully Accessible"/>
  </r>
  <r>
    <s v="26"/>
    <s v="Queens"/>
    <s v="Q332"/>
    <s v="26Q376"/>
    <s v="Q376"/>
    <s v="P.S. 376"/>
    <s v="Elementary"/>
    <s v="X"/>
    <s v="210-21 48 AVENUE"/>
    <s v="10 out of 10"/>
    <s v="Fully Accessible"/>
  </r>
  <r>
    <s v="26"/>
    <s v="Queens"/>
    <s v="Q430"/>
    <s v="26Q430"/>
    <s v="Q430"/>
    <s v="Francis Lewis High School"/>
    <s v="High school"/>
    <m/>
    <s v="58-20 UTOPIA PARKWAY"/>
    <s v="9 out of 10"/>
    <s v="Fully Accessible"/>
  </r>
  <r>
    <s v="26"/>
    <s v="Queens"/>
    <s v="Q430"/>
    <s v="75Q811"/>
    <s v="Q811"/>
    <s v="P.S. Q811"/>
    <s v="K-12 all grades"/>
    <m/>
    <s v="58-20 UTOPIA PARKWAY"/>
    <s v="9 out of 10"/>
    <s v="Fully Accessible"/>
  </r>
  <r>
    <s v="26"/>
    <s v="Queens"/>
    <s v="Q566"/>
    <s v="26Q566"/>
    <s v="Q566"/>
    <s v="Queens High School of Teaching, Liberal Arts and the Sciences"/>
    <s v="High school"/>
    <m/>
    <s v="74-20 COMMONWEALTH BLVD"/>
    <s v="10 out of 10"/>
    <s v="Fully Accessible"/>
  </r>
  <r>
    <s v="26"/>
    <s v="Queens"/>
    <s v="Q566"/>
    <s v="75Q811"/>
    <s v="Q811"/>
    <s v="P.S. Q811"/>
    <s v="K-12 all grades"/>
    <m/>
    <s v="74-20 COMMONWEALTH BLVD"/>
    <s v="10 out of 10"/>
    <s v="Fully Accessible"/>
  </r>
  <r>
    <s v="25"/>
    <s v="Queens"/>
    <s v="Q024"/>
    <s v="25Q024"/>
    <s v="Q024"/>
    <s v="P.S. 024 Andrew Jackson"/>
    <s v="Elementary"/>
    <s v="X"/>
    <s v="45-57 UNION STREET"/>
    <s v="8 out of 10"/>
    <s v="Partially Accessible"/>
  </r>
  <r>
    <s v="25"/>
    <s v="Queens"/>
    <s v="Q025"/>
    <s v="25Q025"/>
    <s v="Q025"/>
    <s v="I.S. 025 Adrien Block"/>
    <s v="Junior High-Intermediate-Middle"/>
    <m/>
    <s v="34-65 192 STREET"/>
    <s v="9 out of 10"/>
    <s v="Fully Accessible"/>
  </r>
  <r>
    <s v="25"/>
    <s v="Queens"/>
    <s v="Q025"/>
    <s v="25Q285"/>
    <s v="Q285"/>
    <s v="World Journalism Preparatory: A College Board School"/>
    <s v="Secondary School"/>
    <m/>
    <s v="34-65 192 STREET"/>
    <s v="9 out of 10"/>
    <s v="Fully Accessible"/>
  </r>
  <r>
    <s v="25"/>
    <s v="Queens"/>
    <s v="Q025"/>
    <s v="75Q233"/>
    <s v="Q233"/>
    <s v="P.S. Q233"/>
    <s v="K-12 all grades"/>
    <m/>
    <s v="34-65 192 STREET"/>
    <s v="9 out of 10"/>
    <s v="Fully Accessible"/>
  </r>
  <r>
    <s v="25"/>
    <s v="Queens"/>
    <s v="Q029"/>
    <s v="25Q029"/>
    <s v="Q029"/>
    <s v="P.S. 029 Queens"/>
    <s v="Elementary"/>
    <m/>
    <s v="125-10 23 AVENUE"/>
    <s v="9 out of 10"/>
    <s v="Fully Accessible"/>
  </r>
  <r>
    <s v="25"/>
    <s v="Queens"/>
    <s v="Q079"/>
    <s v="25Q079"/>
    <s v="Q079"/>
    <s v="P.S. 079 Francis Lewis"/>
    <s v="Elementary"/>
    <m/>
    <s v="147-27 15 DRIVE"/>
    <s v="1 out of 10"/>
    <s v="Partially Accessible"/>
  </r>
  <r>
    <s v="25"/>
    <s v="Queens"/>
    <s v="Q163"/>
    <s v="25Q163"/>
    <s v="Q163"/>
    <s v="P.S. 163 Flushing Heights"/>
    <s v="Elementary"/>
    <s v="X"/>
    <s v="159-01 59 AVENUE"/>
    <s v="9 out of 10"/>
    <s v="Fully Accessible"/>
  </r>
  <r>
    <s v="25"/>
    <s v="Queens"/>
    <s v="Q168"/>
    <s v="25Q250"/>
    <s v="Q250"/>
    <s v="I.S. 250 The Robert F. Kennedy Community Middle School"/>
    <s v="Junior High-Intermediate-Middle"/>
    <m/>
    <s v="158-40 76 ROAD"/>
    <s v="9 out of 10"/>
    <s v="Fully Accessible"/>
  </r>
  <r>
    <s v="25"/>
    <s v="Queens"/>
    <s v="Q168"/>
    <s v="25Q252"/>
    <s v="Q252"/>
    <s v="Queens School of Inquiry, The"/>
    <s v="Secondary School"/>
    <m/>
    <s v="158-40 76 ROAD"/>
    <s v="9 out of 10"/>
    <s v="Fully Accessible"/>
  </r>
  <r>
    <s v="25"/>
    <s v="Queens"/>
    <s v="Q168"/>
    <s v="75Q255"/>
    <s v="Q255"/>
    <s v="P.S. Q255"/>
    <s v="K-12 all grades"/>
    <m/>
    <s v="158-40 76 ROAD"/>
    <s v="9 out of 10"/>
    <s v="Fully Accessible"/>
  </r>
  <r>
    <s v="25"/>
    <s v="Queens"/>
    <s v="Q185"/>
    <s v="25Q185"/>
    <s v="Q185"/>
    <s v="J.H.S. 185 Edward Bleeker"/>
    <s v="Junior High-Intermediate-Middle"/>
    <m/>
    <s v="147-26 25 DRIVE"/>
    <s v="4 out of 10"/>
    <s v="Partially Accessible"/>
  </r>
  <r>
    <s v="25"/>
    <s v="Queens"/>
    <s v="Q515"/>
    <s v="25Q525"/>
    <s v="Q525"/>
    <s v="Townsend Harris High School"/>
    <s v="High school"/>
    <m/>
    <s v="149-11 MELBOURNE AVENUE"/>
    <s v="10 out of 10"/>
    <s v="Fully Accessible"/>
  </r>
  <r>
    <s v="25"/>
    <s v="Queens"/>
    <s v="Q515"/>
    <s v="75Q255"/>
    <s v="Q255"/>
    <s v="P.S. Q255"/>
    <s v="K-12 all grades"/>
    <m/>
    <s v="149-11 MELBOURNE AVENUE"/>
    <s v="10 out of 10"/>
    <s v="Fully Accessible"/>
  </r>
  <r>
    <s v="25"/>
    <s v="Queens"/>
    <s v="Q460 "/>
    <m/>
    <m/>
    <s v="Flushing HS Campus "/>
    <s v="High school"/>
    <m/>
    <m/>
    <m/>
    <m/>
  </r>
  <r>
    <s v="24"/>
    <s v="Queens"/>
    <s v="Q005"/>
    <s v="24Q005"/>
    <s v="Q005"/>
    <s v="I.S. 5 - The Walter Crowley Intermediate School"/>
    <s v="Junior High-Intermediate-Middle"/>
    <m/>
    <s v="50-40 JACOBUS STREET"/>
    <s v="10 out of 10"/>
    <s v="Fully Accessible"/>
  </r>
  <r>
    <s v="24"/>
    <s v="Queens"/>
    <s v="Q005"/>
    <s v="75Q009"/>
    <s v="Q009"/>
    <s v="P.S. 009"/>
    <s v="K-8"/>
    <m/>
    <s v="50-40 JACOBUS STREET"/>
    <s v="10 out of 10"/>
    <s v="Fully Accessible"/>
  </r>
  <r>
    <s v="24"/>
    <s v="Queens"/>
    <s v="Q019"/>
    <s v="24Q019"/>
    <s v="Q019"/>
    <s v="P.S. 019 Marino Jeantet"/>
    <s v="Elementary"/>
    <s v="X"/>
    <s v="98-02 ROOSEVELT AVENUE"/>
    <s v="9 out of 10"/>
    <s v="Fully Accessible"/>
  </r>
  <r>
    <s v="24"/>
    <s v="Queens"/>
    <s v="Q091"/>
    <s v="24Q091"/>
    <s v="Q091"/>
    <s v="P.S. 091 Richard Arkwright"/>
    <s v="Elementary"/>
    <s v="X"/>
    <s v="68-10 CENTRAL AVE"/>
    <s v="9 out of 10"/>
    <s v="Fully Accessible"/>
  </r>
  <r>
    <s v="24"/>
    <s v="Queens"/>
    <s v="Q113"/>
    <s v="24Q113"/>
    <s v="Q113"/>
    <s v="P.S./I.S. 113 Anthony J. Pranzo"/>
    <s v="K-8"/>
    <s v="X"/>
    <s v="78-23 87TH STREET"/>
    <s v="9 out of 10"/>
    <s v="Fully Accessible"/>
  </r>
  <r>
    <s v="24"/>
    <s v="Queens"/>
    <s v="Q247"/>
    <s v="24Q128"/>
    <s v="Q128"/>
    <s v="P.S. 128 The Lorraine Tuzzo, Juniper Valley Elementary School"/>
    <s v="K-8"/>
    <m/>
    <s v="69-10 65th Drive"/>
    <s v="10 out of 10"/>
    <s v="Fully Accessible"/>
  </r>
  <r>
    <s v="24"/>
    <s v="Queens"/>
    <s v="Q247"/>
    <s v="75Q255"/>
    <s v="Q255"/>
    <s v="P.S. Q255"/>
    <s v="K-12 all grades"/>
    <m/>
    <s v="69-10 65th Drive"/>
    <s v="10 out of 10"/>
    <s v="Fully Accessible"/>
  </r>
  <r>
    <s v="24"/>
    <s v="Queens"/>
    <s v="Q290"/>
    <s v="24Q290"/>
    <s v="Q290"/>
    <s v="A.C.E. Academy for Scholars at the Geraldine Ferraro Campus"/>
    <s v="Elementary"/>
    <s v="X"/>
    <s v="55-20 METROPOLITAN AVENUE"/>
    <s v="10 out of 10"/>
    <s v="Fully Accessible"/>
  </r>
  <r>
    <s v="24"/>
    <s v="Queens"/>
    <s v="Q290"/>
    <s v="75Q277"/>
    <s v="Q277"/>
    <s v="The Riverview School"/>
    <s v="K-12 all grades"/>
    <m/>
    <s v="55-20 METROPOLITAN AVENUE"/>
    <s v="10 out of 10"/>
    <s v="Fully Accessible"/>
  </r>
  <r>
    <s v="24"/>
    <s v="Queens"/>
    <s v="Q311"/>
    <s v="24Q311"/>
    <s v="Q311"/>
    <s v="Corona Arts &amp; Sciences Academy"/>
    <s v="Junior High-Intermediate-Middle"/>
    <m/>
    <s v="98-11 44TH AVENUE"/>
    <s v="10 out of 10"/>
    <s v="Fully Accessible"/>
  </r>
  <r>
    <s v="24"/>
    <s v="Queens"/>
    <s v="Q311"/>
    <s v="75Q277"/>
    <s v="Q277"/>
    <s v="The Riverview School"/>
    <s v="K-12 all grades"/>
    <m/>
    <s v="98-11 44TH AVENUE"/>
    <s v="10 out of 10"/>
    <s v="Fully Accessible"/>
  </r>
  <r>
    <s v="24"/>
    <s v="Queens"/>
    <s v="Q313"/>
    <s v="24Q343"/>
    <s v="Q343"/>
    <s v="The Children's Lab School"/>
    <s v="Elementary"/>
    <s v="X"/>
    <s v="45-45 42ND STREET"/>
    <s v="10 out of 10"/>
    <s v="Fully Accessible"/>
  </r>
  <r>
    <s v="24"/>
    <s v="Queens"/>
    <s v="Q315"/>
    <s v="24Q110"/>
    <s v="Q110"/>
    <s v="P.S. 110"/>
    <s v="Elementary"/>
    <m/>
    <s v="43-18 97TH PLACE"/>
    <s v="10 out of 10"/>
    <s v="Fully Accessible"/>
  </r>
  <r>
    <s v="24"/>
    <s v="Queens"/>
    <s v="Q315"/>
    <s v="75Q277"/>
    <s v="Q277"/>
    <s v="The Riverview School"/>
    <s v="K-12 all grades"/>
    <m/>
    <s v="43-18 97TH PLACE"/>
    <s v="10 out of 10"/>
    <s v="Fully Accessible"/>
  </r>
  <r>
    <s v="24"/>
    <s v="Queens"/>
    <s v="Q485"/>
    <s v="24Q485"/>
    <s v="Q485"/>
    <s v="Grover Cleveland High School"/>
    <s v="High school"/>
    <m/>
    <s v="21-27 HIMROD STREET"/>
    <s v="6 out of 10"/>
    <s v="Partially Accessible"/>
  </r>
  <r>
    <s v="24"/>
    <s v="Queens"/>
    <s v="Q485"/>
    <s v="75Q277"/>
    <s v="Q277"/>
    <s v="The Riverview School"/>
    <s v="K-12 all grades"/>
    <m/>
    <s v="21-27 HIMROD STREET"/>
    <s v="6 out of 10"/>
    <s v="Partially Accessible"/>
  </r>
  <r>
    <s v="24"/>
    <s v="Queens"/>
    <s v="Q585"/>
    <s v="24Q585"/>
    <s v="Q585"/>
    <s v="Maspeth High School"/>
    <s v="High school"/>
    <m/>
    <s v="54-40 74TH STREET"/>
    <s v="10 out of 10"/>
    <s v="Fully Accessible"/>
  </r>
  <r>
    <s v="24"/>
    <s v="Queens"/>
    <s v="Q585"/>
    <s v="75Q721"/>
    <s v="Q721"/>
    <s v="John F. Kennedy Jr. School"/>
    <s v="High school"/>
    <m/>
    <s v="54-40 74TH STREET"/>
    <s v="10 out of 10"/>
    <s v="Fully Accessible"/>
  </r>
  <r>
    <s v="24"/>
    <s v="Queens"/>
    <s v="Q600"/>
    <s v="24Q600"/>
    <s v="Q600"/>
    <s v="Queens Technical High School"/>
    <s v="High school"/>
    <m/>
    <s v="37-02 47 AVENUE"/>
    <s v="9 out of 10"/>
    <s v="Fully Accessible"/>
  </r>
  <r>
    <s v="24"/>
    <s v="Queens"/>
    <s v="Q744"/>
    <s v="24Q293"/>
    <s v="Q293"/>
    <s v="Civic Leadership Academy"/>
    <s v="High school"/>
    <m/>
    <s v="45-10 94TH STREET"/>
    <s v="10 out of 10"/>
    <s v="Fully Accessible"/>
  </r>
  <r>
    <s v="24"/>
    <s v="Queens"/>
    <s v="Q744"/>
    <s v="24Q296"/>
    <s v="Q296"/>
    <s v="Pan American International High School"/>
    <s v="High school"/>
    <m/>
    <s v="45-10 94TH STREET"/>
    <s v="10 out of 10"/>
    <s v="Fully Accessible"/>
  </r>
  <r>
    <s v="24"/>
    <s v="Queens"/>
    <s v="Q744"/>
    <s v="24Q744"/>
    <s v="Q744"/>
    <s v="VOYAGES Preparatory"/>
    <s v="High school"/>
    <m/>
    <s v="45-10 94TH STREET"/>
    <s v="10 out of 10"/>
    <s v="Fully Accessible"/>
  </r>
  <r>
    <s v="24"/>
    <s v="Queens"/>
    <s v="Q744"/>
    <s v="75Q752"/>
    <s v="Q752"/>
    <s v="Queens Transition Center"/>
    <s v="High school"/>
    <m/>
    <s v="45-10 94TH STREET"/>
    <s v="10 out of 10"/>
    <s v="Fully Accessible"/>
  </r>
  <r>
    <s v="23"/>
    <s v="Brooklyn"/>
    <s v="K012"/>
    <s v="17K012"/>
    <s v="K012"/>
    <s v="Dr. Jacqueline Peek-Davis School"/>
    <s v="Elementary"/>
    <s v="X"/>
    <s v="430 HOWARD AVENUE"/>
    <s v="9 out of 10"/>
    <s v="Fully Accessible"/>
  </r>
  <r>
    <s v="23"/>
    <s v="Brooklyn"/>
    <s v="K012"/>
    <s v="17K484"/>
    <s v="K484"/>
    <s v="Ronald Edmonds Learning Center II"/>
    <s v="Junior High-Intermediate-Middle"/>
    <m/>
    <s v="430 HOWARD AVENUE"/>
    <s v="9 out of 10"/>
    <s v="Fully Accessible"/>
  </r>
  <r>
    <s v="23"/>
    <s v="Brooklyn"/>
    <s v="K275"/>
    <s v="23K518"/>
    <s v="K518"/>
    <s v="Kappa V (Knowledge and Power Preparatory Academy)"/>
    <s v="Junior High-Intermediate-Middle"/>
    <m/>
    <s v="985 ROCKAWAY AVENUE"/>
    <s v="9 out of 10"/>
    <s v="Fully Accessible"/>
  </r>
  <r>
    <s v="23"/>
    <s v="Brooklyn"/>
    <s v="K275"/>
    <s v="23K643"/>
    <s v="K643"/>
    <s v="Brooklyn Democracy Academy"/>
    <s v="High school"/>
    <m/>
    <s v="985 ROCKAWAY AVENUE"/>
    <s v="9 out of 10"/>
    <s v="Fully Accessible"/>
  </r>
  <r>
    <s v="23"/>
    <s v="Brooklyn"/>
    <s v="K275"/>
    <s v="23K647"/>
    <s v="K647"/>
    <s v="Metropolitan Diploma Plus High School"/>
    <s v="High school"/>
    <m/>
    <s v="985 ROCKAWAY AVENUE"/>
    <s v="9 out of 10"/>
    <s v="Fully Accessible"/>
  </r>
  <r>
    <s v="23"/>
    <s v="Brooklyn"/>
    <s v="K275"/>
    <s v="84K711"/>
    <s v="K711"/>
    <s v="Leadership Preparatory Brownsville Charter School"/>
    <s v="K-8"/>
    <m/>
    <s v="985 ROCKAWAY AVENUE"/>
    <s v="9 out of 10"/>
    <s v="Fully Accessible"/>
  </r>
  <r>
    <s v="23"/>
    <s v="Brooklyn"/>
    <s v="K332"/>
    <s v="23K401"/>
    <s v="K401"/>
    <s v="Christopher Avenue Community School"/>
    <s v="Elementary"/>
    <s v="X"/>
    <s v="51 CHRISTOPHER AVENUE"/>
    <s v="6 out of 10"/>
    <s v="Partially Accessible"/>
  </r>
  <r>
    <s v="23"/>
    <s v="Brooklyn"/>
    <s v="K332"/>
    <s v="84K775"/>
    <s v="K775"/>
    <s v="Leadership Preparatory Ocean Hill Charter School"/>
    <s v="K-12 all grades"/>
    <m/>
    <s v="51 CHRISTOPHER AVENUE"/>
    <s v="6 out of 10"/>
    <s v="Partially Accessible"/>
  </r>
  <r>
    <s v="23"/>
    <s v="Brooklyn"/>
    <s v="K356"/>
    <s v="23K156"/>
    <s v="K156"/>
    <s v="P.S. 156 Waverly"/>
    <s v="Elementary"/>
    <s v="X"/>
    <s v="104 SUTTER AVENUE"/>
    <s v="10 out of 10"/>
    <s v="Fully Accessible"/>
  </r>
  <r>
    <s v="23"/>
    <s v="Brooklyn"/>
    <s v="K356"/>
    <s v="23K392"/>
    <s v="K392"/>
    <s v="I.S. 392"/>
    <s v="Junior High-Intermediate-Middle"/>
    <m/>
    <s v="104 SUTTER AVENUE"/>
    <s v="10 out of 10"/>
    <s v="Fully Accessible"/>
  </r>
  <r>
    <s v="23"/>
    <s v="Brooklyn"/>
    <s v="K396"/>
    <s v="23K327"/>
    <s v="K327"/>
    <s v="P.S. 327 Dr. Rose B. English"/>
    <s v="K-8"/>
    <s v="X"/>
    <s v="110 CHESTER STREET"/>
    <s v="7 out of 10"/>
    <s v="Partially Accessible"/>
  </r>
  <r>
    <s v="23"/>
    <s v="Brooklyn"/>
    <s v="K396"/>
    <s v="75K396"/>
    <s v="K396"/>
    <s v="P.S. K396"/>
    <s v="K-8"/>
    <m/>
    <s v="110 CHESTER STREET"/>
    <s v="7 out of 10"/>
    <s v="Partially Accessible"/>
  </r>
  <r>
    <s v="22"/>
    <s v="Brooklyn"/>
    <s v="K152"/>
    <s v="22K152"/>
    <s v="K152"/>
    <s v="School of Science &amp; Technology"/>
    <s v="Elementary"/>
    <s v="X"/>
    <s v="725 EAST  23 STREET"/>
    <s v="8 out of 10"/>
    <s v="Partially Accessible"/>
  </r>
  <r>
    <s v="22"/>
    <s v="Brooklyn"/>
    <s v="K152"/>
    <s v="22K315"/>
    <s v="K315"/>
    <s v="P.S. K315"/>
    <s v="Elementary"/>
    <s v="X"/>
    <s v="2310 GLENWOOD ROAD"/>
    <s v="8 out of 10"/>
    <s v="Partially Accessible"/>
  </r>
  <r>
    <s v="22"/>
    <s v="Brooklyn"/>
    <s v="K222"/>
    <s v="22K222"/>
    <s v="K222"/>
    <s v="P.S. 222 Katherine R. Snyder"/>
    <s v="Elementary"/>
    <m/>
    <s v="3301 QUENTIN ROAD"/>
    <s v="7 out of 10"/>
    <s v="Partially Accessible"/>
  </r>
  <r>
    <s v="22"/>
    <s v="Brooklyn"/>
    <s v="K234"/>
    <s v="22K234"/>
    <s v="K234"/>
    <s v="J.H.S. 234 Arthur W. Cunningham"/>
    <s v="Junior High-Intermediate-Middle"/>
    <m/>
    <s v="1875 EAST  17 STREET"/>
    <s v="7 out of 10"/>
    <s v="Partially Accessible"/>
  </r>
  <r>
    <s v="22"/>
    <s v="Brooklyn"/>
    <s v="K254"/>
    <s v="22K254"/>
    <s v="K254"/>
    <s v="P.S. 254 Dag Hammarskjold"/>
    <s v="Elementary"/>
    <m/>
    <s v="1801 AVENUE Y"/>
    <s v="9 out of 10"/>
    <s v="Fully Accessible"/>
  </r>
  <r>
    <s v="22"/>
    <s v="Brooklyn"/>
    <s v="K395"/>
    <s v="22K109"/>
    <s v="K109"/>
    <s v="P.S. 109"/>
    <s v="K-8"/>
    <m/>
    <s v="1001 EAST  45 STREET"/>
    <s v="10 out of 10"/>
    <s v="Fully Accessible"/>
  </r>
  <r>
    <s v="22"/>
    <s v="Brooklyn"/>
    <s v="K395"/>
    <s v="75K004"/>
    <s v="K004"/>
    <s v="P.S. K004"/>
    <s v="Elementary"/>
    <s v="X"/>
    <s v="1001 EAST  45 STREET"/>
    <s v="10 out of 10"/>
    <s v="Fully Accessible"/>
  </r>
  <r>
    <s v="22"/>
    <s v="Brooklyn"/>
    <s v="K535"/>
    <s v="22K535"/>
    <s v="K535"/>
    <s v="Leon M. Goldstein High School for the Sciences"/>
    <s v="High school"/>
    <m/>
    <s v="1830 SHORE BOULEVARD"/>
    <s v="10 out of 10"/>
    <s v="Fully Accessible"/>
  </r>
  <r>
    <s v="22"/>
    <s v="Brooklyn"/>
    <s v="K535"/>
    <s v="75K053"/>
    <s v="K053"/>
    <s v="P.S. K053"/>
    <s v="K-12 all grades"/>
    <m/>
    <s v="1830 SHORE BOULEVARD"/>
    <s v="10 out of 10"/>
    <s v="Fully Accessible"/>
  </r>
  <r>
    <s v="21"/>
    <s v="Brooklyn"/>
    <s v="K096"/>
    <s v="21K096"/>
    <s v="K096"/>
    <s v="I.S. 096 Seth Low"/>
    <s v="Junior High-Intermediate-Middle"/>
    <m/>
    <s v="99 AVENUE P"/>
    <s v="10 out of 10"/>
    <s v="Fully Accessible"/>
  </r>
  <r>
    <s v="21"/>
    <s v="Brooklyn"/>
    <s v="K096"/>
    <s v="84K772"/>
    <s v="K772"/>
    <s v="Success Academy Charter School - Bensonhurst - New York 3"/>
    <s v="Elementary"/>
    <m/>
    <s v="99 AVENUE P"/>
    <s v="10 out of 10"/>
    <s v="Fully Accessible"/>
  </r>
  <r>
    <s v="21"/>
    <s v="Brooklyn"/>
    <s v="K226"/>
    <s v="21K226"/>
    <s v="K226"/>
    <s v="P.S. 226 Alfred De B. Mason"/>
    <s v="K-8"/>
    <m/>
    <s v="6006 23 AVENUE"/>
    <s v="9 out of 10"/>
    <s v="Fully Accessible"/>
  </r>
  <r>
    <s v="21"/>
    <s v="Brooklyn"/>
    <s v="K410"/>
    <s v="21K410"/>
    <s v="K410"/>
    <s v="Abraham Lincoln High School"/>
    <s v="High school"/>
    <m/>
    <s v="2800 OCEAN PARKWAY"/>
    <s v="8 out of 10"/>
    <s v="Partially Accessible"/>
  </r>
  <r>
    <s v="21"/>
    <s v="Brooklyn"/>
    <s v="K410"/>
    <s v="75K053"/>
    <s v="K053"/>
    <s v="P.S. K053"/>
    <s v="K-12 all grades"/>
    <m/>
    <s v="2800 OCEAN PARKWAY"/>
    <s v="8 out of 10"/>
    <s v="Partially Accessible"/>
  </r>
  <r>
    <s v="21"/>
    <s v="Brooklyn"/>
    <s v="K722"/>
    <s v="75K721"/>
    <s v="K721"/>
    <s v="P.S. K721 - Brooklyn Occupational Training Center"/>
    <s v="High school"/>
    <m/>
    <s v="64 AVENUE X"/>
    <s v="10 out of 10"/>
    <s v="Fully Accessible"/>
  </r>
  <r>
    <s v="21"/>
    <s v="Brooklyn"/>
    <s v="K540 "/>
    <m/>
    <m/>
    <s v="John Dewey "/>
    <m/>
    <m/>
    <m/>
    <m/>
    <m/>
  </r>
  <r>
    <s v="21"/>
    <s v="Brooklyn"/>
    <s v="K525"/>
    <m/>
    <m/>
    <s v="Edward R Murrow "/>
    <m/>
    <m/>
    <m/>
    <m/>
    <m/>
  </r>
  <r>
    <s v="20"/>
    <s v="Brooklyn"/>
    <s v="K069"/>
    <s v="20K069"/>
    <s v="K069"/>
    <s v="P.S. 69 Vincent D. Grippo School"/>
    <s v="Elementary"/>
    <m/>
    <s v="6302 9TH AVENUE"/>
    <s v="10 out of 10"/>
    <s v="Fully Accessible"/>
  </r>
  <r>
    <s v="20"/>
    <s v="Brooklyn"/>
    <s v="K205"/>
    <s v="20K205"/>
    <s v="K205"/>
    <s v="P.S. 205 Clarion"/>
    <s v="Elementary"/>
    <s v="X"/>
    <s v="6701 20 AVENUE"/>
    <s v="9 out of 10"/>
    <s v="Fully Accessible"/>
  </r>
  <r>
    <s v="20"/>
    <s v="Brooklyn"/>
    <s v="K223"/>
    <s v="20K223"/>
    <s v="K223"/>
    <s v="J.H.S. 223 The Montauk"/>
    <s v="Junior High-Intermediate-Middle"/>
    <m/>
    <s v="4200 16 AVENUE"/>
    <s v="8 out of 10"/>
    <s v="Partially Accessible"/>
  </r>
  <r>
    <s v="20"/>
    <s v="Brooklyn"/>
    <s v="K223"/>
    <s v="20K609"/>
    <s v="K609"/>
    <s v="Urban Assembly School for Criminal Justice"/>
    <s v="Secondary School"/>
    <m/>
    <s v="4200 16 AVENUE"/>
    <s v="8 out of 10"/>
    <s v="Partially Accessible"/>
  </r>
  <r>
    <s v="20"/>
    <s v="Brooklyn"/>
    <s v="K229"/>
    <s v="20K229"/>
    <s v="K229"/>
    <s v="P.S. 229 Dyker"/>
    <s v="K-8"/>
    <s v="X"/>
    <s v="1400 BENSON AVENUE"/>
    <s v="9 out of 10"/>
    <s v="Fully Accessible"/>
  </r>
  <r>
    <s v="20"/>
    <s v="Brooklyn"/>
    <s v="K264"/>
    <s v="20K264"/>
    <s v="K264"/>
    <s v="P.S. 264 Bay Ridge Elementary School For The Arts"/>
    <s v="Elementary"/>
    <m/>
    <s v="371 89th Street"/>
    <s v="10 out of 10"/>
    <s v="Fully Accessible"/>
  </r>
  <r>
    <s v="20"/>
    <s v="Brooklyn"/>
    <s v="K264"/>
    <s v="75K231"/>
    <s v="K231"/>
    <s v="P.S. K231"/>
    <s v="K-8"/>
    <m/>
    <s v="371 89th Street"/>
    <s v="10 out of 10"/>
    <s v="Fully Accessible"/>
  </r>
  <r>
    <s v="20"/>
    <s v="Brooklyn"/>
    <s v="K331"/>
    <s v="20K030"/>
    <s v="K030"/>
    <s v="P.S./I.S. 30 Mary White Ovington"/>
    <s v="K-8"/>
    <m/>
    <s v="7002 4TH AVENUE"/>
    <s v="10 out of 10"/>
    <s v="Fully Accessible"/>
  </r>
  <r>
    <s v="20"/>
    <s v="Brooklyn"/>
    <s v="K331"/>
    <s v="75K231"/>
    <s v="K231"/>
    <s v="P.S. K231"/>
    <s v="K-8"/>
    <m/>
    <s v="7002 4TH AVENUE"/>
    <s v="10 out of 10"/>
    <s v="Fully Accessible"/>
  </r>
  <r>
    <s v="20"/>
    <s v="Brooklyn"/>
    <s v="K445"/>
    <s v="20K445"/>
    <s v="K445"/>
    <s v="New Utrecht High School"/>
    <s v="High school"/>
    <m/>
    <s v="1601 80 STREET"/>
    <s v="8 out of 10"/>
    <s v="Partially Accessible"/>
  </r>
  <r>
    <s v="20"/>
    <s v="Brooklyn"/>
    <s v="K445"/>
    <s v="75K370"/>
    <s v="K370"/>
    <s v="P.S. 370"/>
    <s v="K-12 all grades"/>
    <m/>
    <s v="1601 80 STREET"/>
    <s v="8 out of 10"/>
    <s v="Partially Accessible"/>
  </r>
  <r>
    <s v="20"/>
    <s v="Brooklyn"/>
    <s v="K485"/>
    <s v="20K485"/>
    <s v="K485"/>
    <s v="High School of Telecommunication Arts and Technology"/>
    <s v="High school"/>
    <m/>
    <s v="350 67 STREET"/>
    <s v="9 out of 10"/>
    <s v="Fully Accessible"/>
  </r>
  <r>
    <s v="20"/>
    <s v="Brooklyn"/>
    <s v="K485"/>
    <s v="75K371"/>
    <s v="K371"/>
    <s v="P.S. 371 - Lillian L. Rashkis"/>
    <s v="High school"/>
    <m/>
    <s v="350 67 STREET"/>
    <s v="9 out of 10"/>
    <s v="Fully Accessible"/>
  </r>
  <r>
    <s v="20"/>
    <s v="Brooklyn"/>
    <s v="K807"/>
    <s v="20K163"/>
    <s v="K163"/>
    <s v="P.S. 163 Bath Beach"/>
    <s v="K-8"/>
    <m/>
    <s v="109 BAY 14TH STREET"/>
    <s v="10 out of 10"/>
    <s v="Fully Accessible"/>
  </r>
  <r>
    <s v="20"/>
    <s v="Brooklyn"/>
    <s v="K807"/>
    <s v="75K370"/>
    <s v="K370"/>
    <s v="P.S. 370"/>
    <s v="K-12 all grades"/>
    <m/>
    <s v="109 BAY 14TH STREET"/>
    <s v="10 out of 10"/>
    <s v="Fully Accessible"/>
  </r>
  <r>
    <s v="19"/>
    <s v="Brooklyn"/>
    <s v="K007"/>
    <s v="19K007"/>
    <s v="K007"/>
    <s v="P.S. 007 Abraham Lincoln"/>
    <s v="Elementary"/>
    <s v="X"/>
    <s v="858 JAMAICA AVENUE"/>
    <s v="9 out of 10"/>
    <s v="Fully Accessible"/>
  </r>
  <r>
    <s v="19"/>
    <s v="Brooklyn"/>
    <s v="K007"/>
    <s v="75K004"/>
    <s v="K004"/>
    <s v="P.S. K004"/>
    <s v="Elementary"/>
    <s v="X"/>
    <s v="858 JAMAICA AVENUE"/>
    <s v="9 out of 10"/>
    <s v="Fully Accessible"/>
  </r>
  <r>
    <s v="19"/>
    <s v="Brooklyn"/>
    <s v="K166"/>
    <s v="19K654"/>
    <s v="K654"/>
    <s v="Van Siclen Community Middle School"/>
    <s v="Junior High-Intermediate-Middle"/>
    <m/>
    <s v="800 VAN SICLEN AVE"/>
    <s v="9 out of 10"/>
    <s v="Fully Accessible"/>
  </r>
  <r>
    <s v="19"/>
    <s v="Brooklyn"/>
    <s v="K166"/>
    <s v="84K359"/>
    <s v="K359"/>
    <s v="The Uft Charter School"/>
    <s v="High school"/>
    <m/>
    <s v="800 VAN SICLEN AVE"/>
    <s v="9 out of 10"/>
    <s v="Fully Accessible"/>
  </r>
  <r>
    <s v="19"/>
    <s v="Brooklyn"/>
    <s v="K166"/>
    <s v="84K788"/>
    <s v="K788"/>
    <s v="Achievement First Linden Elementary School"/>
    <s v="Elementary"/>
    <m/>
    <s v="800 VAN SICLEN AVE"/>
    <s v="9 out of 10"/>
    <s v="Fully Accessible"/>
  </r>
  <r>
    <s v="19"/>
    <s v="Brooklyn"/>
    <s v="K224"/>
    <s v="19K224"/>
    <s v="K224"/>
    <s v="P.S. 224 Hale A. Woodruff"/>
    <s v="Elementary"/>
    <s v="X"/>
    <s v="757 WORTMAN AVENUE"/>
    <s v="9 out of 10"/>
    <s v="Fully Accessible"/>
  </r>
  <r>
    <s v="19"/>
    <s v="Brooklyn"/>
    <s v="K224"/>
    <s v="75K036"/>
    <s v="K036"/>
    <s v="P.S. 36"/>
    <s v="K-12 all grades"/>
    <s v="X"/>
    <s v="757 WORTMAN AVENUE"/>
    <s v="9 out of 10"/>
    <s v="Fully Accessible"/>
  </r>
  <r>
    <s v="19"/>
    <s v="Brooklyn"/>
    <s v="K422"/>
    <s v="19K404"/>
    <s v="K404"/>
    <s v="Academy for Young Writers"/>
    <s v="Secondary School"/>
    <m/>
    <s v="1065 ELTON STREET"/>
    <s v="10 out of 10"/>
    <s v="Fully Accessible"/>
  </r>
  <r>
    <s v="19"/>
    <s v="Brooklyn"/>
    <s v="K422"/>
    <s v="19K422"/>
    <s v="K422"/>
    <s v="Spring Creek Community School"/>
    <s v="Secondary School"/>
    <m/>
    <s v="1065 ELTON STREET"/>
    <s v="10 out of 10"/>
    <s v="Fully Accessible"/>
  </r>
  <r>
    <s v="19"/>
    <s v="Brooklyn"/>
    <s v="K422"/>
    <s v="75K053"/>
    <s v="K053"/>
    <s v="P.S. K053"/>
    <s v="K-12 all grades"/>
    <m/>
    <s v="1065 ELTON STREET"/>
    <s v="10 out of 10"/>
    <s v="Fully Accessible"/>
  </r>
  <r>
    <s v="19"/>
    <s v="Brooklyn"/>
    <s v="K660"/>
    <s v="19K409"/>
    <s v="K409"/>
    <s v="East New York Family Academy"/>
    <s v="Secondary School"/>
    <m/>
    <s v="145 PENNSYLVANIA AVENUE"/>
    <s v="9 out of 10"/>
    <s v="Fully Accessible"/>
  </r>
  <r>
    <s v="19"/>
    <s v="Brooklyn"/>
    <s v="K660"/>
    <s v="19K660"/>
    <s v="K660"/>
    <s v="W. H. Maxwell Career and Technical Education High School"/>
    <s v="High school"/>
    <m/>
    <s v="145 PENNSYLVANIA AVENUE"/>
    <s v="9 out of 10"/>
    <s v="Fully Accessible"/>
  </r>
  <r>
    <s v="19"/>
    <s v="Brooklyn"/>
    <s v="K798"/>
    <s v="19K065"/>
    <s v="K065"/>
    <s v="P.S. 065"/>
    <s v="Elementary"/>
    <m/>
    <s v="696 JAMAICA AVENUE"/>
    <s v="10 out of 10"/>
    <s v="Fully Accessible"/>
  </r>
  <r>
    <s v="19"/>
    <s v="Brooklyn"/>
    <s v="K798"/>
    <s v="75K004"/>
    <s v="K004"/>
    <s v="P.S. K004"/>
    <s v="Elementary"/>
    <s v="X"/>
    <s v="696 JAMAICA AVENUE"/>
    <s v="10 out of 10"/>
    <s v="Fully Accessible"/>
  </r>
  <r>
    <s v="19"/>
    <s v="Brooklyn"/>
    <s v="K814"/>
    <s v="19K089"/>
    <s v="K089"/>
    <s v="P.S. 089 Cypress Hills"/>
    <s v="K-8"/>
    <m/>
    <s v="265 WARWICK STREET"/>
    <s v="10 out of 10"/>
    <s v="Fully Accessible"/>
  </r>
  <r>
    <s v="18"/>
    <s v="Brooklyn"/>
    <s v="K066"/>
    <s v="18K066"/>
    <s v="K066"/>
    <s v="P.S. 66"/>
    <s v="K-8"/>
    <m/>
    <s v="845 EAST  96 STREET"/>
    <e v="#N/A"/>
    <e v="#N/A"/>
  </r>
  <r>
    <s v="18"/>
    <s v="Brooklyn"/>
    <s v="K066"/>
    <s v="75K771"/>
    <s v="K771"/>
    <s v="P.S. K771"/>
    <s v="K-12 all grades"/>
    <m/>
    <s v="845 EAST  96 STREET"/>
    <e v="#N/A"/>
    <e v="#N/A"/>
  </r>
  <r>
    <s v="18"/>
    <s v="Brooklyn"/>
    <s v="K114"/>
    <s v="18K114"/>
    <s v="K114"/>
    <s v="P.S. 114 Ryder Elementary"/>
    <s v="Elementary"/>
    <s v="X"/>
    <s v="1077 REMSEN AVENUE"/>
    <e v="#N/A"/>
    <e v="#N/A"/>
  </r>
  <r>
    <s v="18"/>
    <s v="Brooklyn"/>
    <s v="K114"/>
    <s v="84K379"/>
    <s v="K379"/>
    <s v="Explore Excel Charter School"/>
    <s v="K-8"/>
    <m/>
    <s v="1077 REMSEN AVENUE"/>
    <e v="#N/A"/>
    <e v="#N/A"/>
  </r>
  <r>
    <s v="18"/>
    <s v="Brooklyn"/>
    <s v="K233"/>
    <s v="18K233"/>
    <s v="K233"/>
    <s v="P.S. 233 Langston Hughes"/>
    <s v="Elementary"/>
    <s v="X"/>
    <s v="9301 AVENUE B"/>
    <e v="#N/A"/>
    <e v="#N/A"/>
  </r>
  <r>
    <s v="18"/>
    <s v="Brooklyn"/>
    <s v="K233"/>
    <s v="84K736"/>
    <s v="K736"/>
    <s v="New American Academy Charter School"/>
    <s v="Elementary"/>
    <m/>
    <s v="9301 AVENUE B"/>
    <e v="#N/A"/>
    <e v="#N/A"/>
  </r>
  <r>
    <s v="18"/>
    <s v="Brooklyn"/>
    <s v="K279"/>
    <s v="18K279"/>
    <s v="K279"/>
    <s v="P.S. 279 Herman Schreiber"/>
    <s v="Elementary"/>
    <s v="X"/>
    <s v="1070 EAST 104 STREET"/>
    <e v="#N/A"/>
    <e v="#N/A"/>
  </r>
  <r>
    <s v="18"/>
    <s v="Brooklyn"/>
    <s v="K279"/>
    <s v="84K724"/>
    <s v="K724"/>
    <s v="Leadership Prep Canarsie Charter School (Leadership Prep CS 4)"/>
    <s v="K-8"/>
    <m/>
    <s v="1070 EAST 104 STREET"/>
    <e v="#N/A"/>
    <e v="#N/A"/>
  </r>
  <r>
    <s v="18"/>
    <s v="Brooklyn"/>
    <s v="K366"/>
    <s v="18K366"/>
    <s v="K366"/>
    <s v="The Science And Medicine Middle School "/>
    <s v="Junior High-Intermediate-Middle"/>
    <m/>
    <s v="965 EAST 107TH STREET"/>
    <e v="#N/A"/>
    <e v="#N/A"/>
  </r>
  <r>
    <s v="18"/>
    <s v="Brooklyn"/>
    <s v="K415"/>
    <s v="18K563"/>
    <s v="K563"/>
    <s v="It Takes a Village Academy"/>
    <s v="High school"/>
    <m/>
    <s v="5800 TILDEN AVENUE"/>
    <e v="#N/A"/>
    <e v="#N/A"/>
  </r>
  <r>
    <s v="18"/>
    <s v="Brooklyn"/>
    <s v="K415"/>
    <s v="18K569"/>
    <s v="K569"/>
    <s v="Kurt Hahn Expeditionary Learning School"/>
    <s v="High school"/>
    <m/>
    <s v="5800 TILDEN AVENUE"/>
    <e v="#N/A"/>
    <e v="#N/A"/>
  </r>
  <r>
    <s v="18"/>
    <s v="Brooklyn"/>
    <s v="K415"/>
    <s v="18K629"/>
    <s v="K629"/>
    <s v="Cultural Academy for the Arts and Sciences"/>
    <s v="High school"/>
    <m/>
    <s v="5800 TILDEN AVENUE"/>
    <e v="#N/A"/>
    <e v="#N/A"/>
  </r>
  <r>
    <s v="18"/>
    <s v="Brooklyn"/>
    <s v="K515"/>
    <s v="18K566"/>
    <s v="K566"/>
    <s v="Brooklyn Community High School for Excellence and Equity"/>
    <s v="High school"/>
    <m/>
    <s v="6565 FLATLANDS AVENUE"/>
    <e v="#N/A"/>
    <e v="#N/A"/>
  </r>
  <r>
    <s v="18"/>
    <s v="Brooklyn"/>
    <s v="K515"/>
    <s v="18K567"/>
    <s v="K567"/>
    <s v="Brooklyn Theatre Arts High School"/>
    <s v="High school"/>
    <m/>
    <s v="6565 FLATLANDS AVENUE"/>
    <e v="#N/A"/>
    <e v="#N/A"/>
  </r>
  <r>
    <s v="18"/>
    <s v="Brooklyn"/>
    <s v="K515"/>
    <s v="18K576"/>
    <s v="K576"/>
    <s v="Victory Collegiate High School"/>
    <s v="High school"/>
    <m/>
    <s v="6565 FLATLANDS AVENUE"/>
    <e v="#N/A"/>
    <e v="#N/A"/>
  </r>
  <r>
    <s v="18"/>
    <s v="Brooklyn"/>
    <s v="K515"/>
    <s v="18K578"/>
    <s v="K578"/>
    <s v="Brooklyn Bridge Academy"/>
    <s v="High school"/>
    <m/>
    <s v="6565 FLATLANDS AVENUE"/>
    <e v="#N/A"/>
    <e v="#N/A"/>
  </r>
  <r>
    <s v="18"/>
    <s v="Brooklyn"/>
    <s v="K515"/>
    <s v="18K637"/>
    <s v="K637"/>
    <s v="Academy for Conservation and the Environment"/>
    <s v="High school"/>
    <m/>
    <s v="6565 FLATLANDS AVENUE"/>
    <e v="#N/A"/>
    <e v="#N/A"/>
  </r>
  <r>
    <s v="18"/>
    <s v="Brooklyn"/>
    <s v="K515"/>
    <s v="84K775"/>
    <s v="K775"/>
    <s v="Leadership Preparatory Ocean Hill Charter School"/>
    <s v="K-12 all grades"/>
    <m/>
    <s v="6565 FLATLANDS AVENUE"/>
    <e v="#N/A"/>
    <e v="#N/A"/>
  </r>
  <r>
    <s v="17"/>
    <s v="Brooklyn"/>
    <s v="K002"/>
    <s v="17K002"/>
    <s v="K002"/>
    <s v="Parkside Preparatory Academy"/>
    <s v="Junior High-Intermediate-Middle"/>
    <m/>
    <s v="655 PARKSIDE AVENUE"/>
    <s v="10 out of 10"/>
    <s v="Fully Accessible"/>
  </r>
  <r>
    <s v="17"/>
    <s v="Brooklyn"/>
    <s v="K002"/>
    <s v="75K141"/>
    <s v="K141"/>
    <s v="P.S. K141"/>
    <s v="K-12 all grades"/>
    <s v="X"/>
    <s v="655 PARKSIDE AVENUE"/>
    <s v="10 out of 10"/>
    <s v="Fully Accessible"/>
  </r>
  <r>
    <s v="17"/>
    <s v="Brooklyn"/>
    <s v="K002"/>
    <s v="84K704"/>
    <s v="K704"/>
    <s v="Explore Charter School"/>
    <s v="K-8"/>
    <m/>
    <s v="655 PARKSIDE AVENUE"/>
    <s v="10 out of 10"/>
    <s v="Fully Accessible"/>
  </r>
  <r>
    <s v="17"/>
    <s v="Brooklyn"/>
    <s v="K006"/>
    <s v="17K006"/>
    <s v="K006"/>
    <s v="Norma Adams Clemons Academy"/>
    <s v="Elementary"/>
    <s v="X"/>
    <s v="43 SNYDER AVENUE"/>
    <s v="9 out of 10"/>
    <s v="Fully Accessible"/>
  </r>
  <r>
    <s v="17"/>
    <s v="Brooklyn"/>
    <s v="K022"/>
    <s v="17K705"/>
    <s v="K705"/>
    <s v="Brooklyn Arts and Science Elementary School"/>
    <s v="Elementary"/>
    <s v="X"/>
    <s v="443 ST MARKS AVENUE"/>
    <s v="10 out of 10"/>
    <s v="Fully Accessible"/>
  </r>
  <r>
    <s v="17"/>
    <s v="Brooklyn"/>
    <s v="K022"/>
    <s v="84K333"/>
    <s v="K333"/>
    <s v="Explore Exceed Charter School"/>
    <s v="K-8"/>
    <m/>
    <s v="443 ST MARKS AVENUE"/>
    <s v="10 out of 10"/>
    <s v="Fully Accessible"/>
  </r>
  <r>
    <s v="17"/>
    <s v="Brooklyn"/>
    <s v="K181"/>
    <s v="17K181"/>
    <s v="K181"/>
    <s v="P.S. 181 Brooklyn"/>
    <s v="K-8"/>
    <s v="X"/>
    <s v="1023 NEW YORK AVENUE"/>
    <s v="9 out of 10"/>
    <s v="Fully Accessible"/>
  </r>
  <r>
    <s v="17"/>
    <s v="Brooklyn"/>
    <s v="K181"/>
    <s v="75K396"/>
    <s v="K396"/>
    <s v="P.S. K396"/>
    <s v="K-8"/>
    <m/>
    <s v="1023 NEW YORK AVENUE"/>
    <s v="9 out of 10"/>
    <s v="Fully Accessible"/>
  </r>
  <r>
    <s v="17"/>
    <s v="Brooklyn"/>
    <s v="K289"/>
    <s v="17K289"/>
    <s v="K289"/>
    <s v="P.S. 289 George V. Brower"/>
    <s v="Elementary"/>
    <s v="X"/>
    <s v="900 ST MARKS AVENUE"/>
    <s v="8 out of 10"/>
    <s v="Partially Accessible"/>
  </r>
  <r>
    <s v="17"/>
    <s v="Brooklyn"/>
    <s v="K289"/>
    <s v="75K396"/>
    <s v="K396"/>
    <s v="P.S. K396"/>
    <s v="K-8"/>
    <m/>
    <s v="900 ST MARKS AVENUE"/>
    <s v="8 out of 10"/>
    <s v="Partially Accessible"/>
  </r>
  <r>
    <s v="17"/>
    <s v="Brooklyn"/>
    <s v="K440"/>
    <s v="17K524"/>
    <s v="K524"/>
    <s v="International High School at Prospect Heights"/>
    <s v="High school"/>
    <m/>
    <s v="883 CLASSON AVENUE"/>
    <s v="8 out of 10"/>
    <s v="Partially Accessible"/>
  </r>
  <r>
    <s v="17"/>
    <s v="Brooklyn"/>
    <s v="K440"/>
    <s v="17K528"/>
    <s v="K528"/>
    <s v="The High School for Global Citizenship"/>
    <s v="High school"/>
    <m/>
    <s v="883 CLASSON AVENUE"/>
    <s v="8 out of 10"/>
    <s v="Partially Accessible"/>
  </r>
  <r>
    <s v="17"/>
    <s v="Brooklyn"/>
    <s v="K440"/>
    <s v="17K547"/>
    <s v="K547"/>
    <s v="Brooklyn Academy of Science and the Environment"/>
    <s v="High school"/>
    <m/>
    <s v="883 CLASSON AVENUE"/>
    <s v="8 out of 10"/>
    <s v="Partially Accessible"/>
  </r>
  <r>
    <s v="17"/>
    <s v="Brooklyn"/>
    <s v="K440"/>
    <s v="17K548"/>
    <s v="K548"/>
    <s v="Brooklyn School for Music &amp; Theatre"/>
    <s v="High school"/>
    <m/>
    <s v="883 CLASSON AVENUE"/>
    <s v="8 out of 10"/>
    <s v="Partially Accessible"/>
  </r>
  <r>
    <s v="17"/>
    <s v="Brooklyn"/>
    <s v="K465"/>
    <s v="17K382"/>
    <s v="K382"/>
    <s v="Academy for College Preparation and Career Exploration: A College Board School"/>
    <s v="Secondary School"/>
    <m/>
    <s v="911 FLATBUSH AVENUE"/>
    <s v="8 out of 10"/>
    <s v="Partially Accessible"/>
  </r>
  <r>
    <s v="17"/>
    <s v="Brooklyn"/>
    <s v="K465"/>
    <s v="17K408"/>
    <s v="K408"/>
    <s v="Academy of Hospitality and Tourism"/>
    <s v="High school"/>
    <m/>
    <s v="911 FLATBUSH AVENUE"/>
    <s v="8 out of 10"/>
    <s v="Partially Accessible"/>
  </r>
  <r>
    <s v="17"/>
    <s v="Brooklyn"/>
    <s v="K465"/>
    <s v="17K537"/>
    <s v="K537"/>
    <s v="High School for Youth and Community Development at Erasmus"/>
    <s v="High school"/>
    <m/>
    <s v="911 FLATBUSH AVENUE"/>
    <s v="8 out of 10"/>
    <s v="Partially Accessible"/>
  </r>
  <r>
    <s v="17"/>
    <s v="Brooklyn"/>
    <s v="K465"/>
    <s v="17K539"/>
    <s v="K539"/>
    <s v="High School for Service &amp; Learning at Erasmus"/>
    <s v="High school"/>
    <m/>
    <s v="911 FLATBUSH AVENUE"/>
    <s v="8 out of 10"/>
    <s v="Partially Accessible"/>
  </r>
  <r>
    <s v="17"/>
    <s v="Brooklyn"/>
    <s v="K465"/>
    <s v="17K543"/>
    <s v="K543"/>
    <s v="Science, Technology and Research Early College High School at Erasmus"/>
    <s v="Secondary School"/>
    <m/>
    <s v="911 FLATBUSH AVENUE"/>
    <s v="8 out of 10"/>
    <s v="Partially Accessible"/>
  </r>
  <r>
    <s v="17"/>
    <s v="Brooklyn"/>
    <s v="K625"/>
    <s v="17K122"/>
    <s v="K122"/>
    <s v="Pathways in Technology Early College High School (P-Tech)"/>
    <s v="High school"/>
    <m/>
    <s v="150 ALBANY AVENUE"/>
    <s v="9 out of 10"/>
    <s v="Fully Accessible"/>
  </r>
  <r>
    <s v="17"/>
    <s v="Brooklyn"/>
    <s v="K625"/>
    <s v="17K751"/>
    <s v="K751"/>
    <s v="Academy for Health Careers"/>
    <s v="High school"/>
    <m/>
    <s v="150 ALBANY AVENUE"/>
    <s v="9 out of 10"/>
    <s v="Fully Accessible"/>
  </r>
  <r>
    <s v="17"/>
    <s v="Brooklyn"/>
    <s v="K907"/>
    <s v="17K568"/>
    <s v="K568"/>
    <s v="Brownsville Academy High School"/>
    <s v="High school"/>
    <m/>
    <s v="1150 EAST NEW YORK AVENUE"/>
    <s v="9 out of 10"/>
    <s v="Fully Accessible"/>
  </r>
  <r>
    <s v="17"/>
    <s v="Brooklyn"/>
    <s v="K907"/>
    <s v="84K395"/>
    <s v="K395"/>
    <s v="New Visions A.I.M. Charter High School I"/>
    <s v="High school"/>
    <m/>
    <s v="1150 EAST NEW YORK AVENUE"/>
    <s v="9 out of 10"/>
    <s v="Fully Accessible"/>
  </r>
  <r>
    <s v="16"/>
    <s v="Brooklyn"/>
    <s v="K026"/>
    <s v="16K026"/>
    <s v="K026"/>
    <s v="P.S. 026 Jesse Owens"/>
    <s v="Elementary"/>
    <s v="X"/>
    <s v="1014 LAFAYETTE AVENUE"/>
    <s v="9 out of 10"/>
    <s v="Fully Accessible"/>
  </r>
  <r>
    <s v="16"/>
    <s v="Brooklyn"/>
    <s v="K026"/>
    <s v="16K681"/>
    <s v="K681"/>
    <s v="Madiba Prep Middle School"/>
    <s v="Junior High-Intermediate-Middle"/>
    <m/>
    <s v="1014 LAFAYETTE AVENUE"/>
    <s v="9 out of 10"/>
    <s v="Fully Accessible"/>
  </r>
  <r>
    <s v="16"/>
    <s v="Brooklyn"/>
    <s v="K026"/>
    <s v="75K140"/>
    <s v="K140"/>
    <s v="P.S. K140"/>
    <s v="K-8"/>
    <m/>
    <s v="1014 LAFAYETTE AVENUE"/>
    <s v="9 out of 10"/>
    <s v="Fully Accessible"/>
  </r>
  <r>
    <s v="16"/>
    <s v="Brooklyn"/>
    <s v="K455"/>
    <s v="16K455"/>
    <s v="K455"/>
    <s v="Boys and Girls High School"/>
    <s v="High school"/>
    <m/>
    <s v="1700 FULTON STREET"/>
    <s v="3 out of 10"/>
    <s v="Partially Accessible"/>
  </r>
  <r>
    <s v="16"/>
    <s v="Brooklyn"/>
    <s v="K455"/>
    <s v="16K669"/>
    <s v="K669"/>
    <s v="Research and Service High School"/>
    <s v="High school"/>
    <m/>
    <s v="1700 FULTON STREET"/>
    <s v="3 out of 10"/>
    <s v="Partially Accessible"/>
  </r>
  <r>
    <s v="16"/>
    <s v="Brooklyn"/>
    <s v="K455"/>
    <s v="16K765"/>
    <s v="K765"/>
    <s v="Nelson Mandela High School"/>
    <s v="High school"/>
    <m/>
    <s v="1700 FULTON STREET"/>
    <s v="3 out of 10"/>
    <s v="Partially Accessible"/>
  </r>
  <r>
    <s v="16"/>
    <s v="Brooklyn"/>
    <s v="K987"/>
    <s v="16K498"/>
    <s v="K498"/>
    <s v="Brooklyn High School for Law and Technology"/>
    <s v="High school"/>
    <m/>
    <s v="1396 BROADWAY"/>
    <s v="9 out of 10"/>
    <s v="Fully Accessible"/>
  </r>
  <r>
    <s v="15"/>
    <s v="Brooklyn"/>
    <s v="K024"/>
    <s v="15K024"/>
    <s v="K024"/>
    <s v="P.S. 024"/>
    <s v="Elementary"/>
    <m/>
    <s v="427 38 STREET"/>
    <s v="10 out of 10"/>
    <s v="Fully Accessible"/>
  </r>
  <r>
    <s v="15"/>
    <s v="Brooklyn"/>
    <s v="K032"/>
    <s v="15K032"/>
    <s v="K032"/>
    <s v="P.S. 032 Samuel Mills Sprole"/>
    <s v="Elementary"/>
    <s v="X"/>
    <s v="317 HOYT STREET"/>
    <s v="1 out of 10"/>
    <s v="Partially Accessible"/>
  </r>
  <r>
    <s v="15"/>
    <s v="Brooklyn"/>
    <s v="K088"/>
    <s v="15K088"/>
    <s v="K088"/>
    <s v="J.H.S. 088 Peter Rouget"/>
    <s v="Junior High-Intermediate-Middle"/>
    <m/>
    <s v="544 7TH AVENUE"/>
    <s v="9 out of 10"/>
    <s v="Fully Accessible"/>
  </r>
  <r>
    <s v="15"/>
    <s v="Brooklyn"/>
    <s v="K088"/>
    <s v="75K053"/>
    <s v="K053"/>
    <s v="P.S. K053"/>
    <s v="K-12 all grades"/>
    <m/>
    <s v="544 7TH AVENUE"/>
    <s v="9 out of 10"/>
    <s v="Fully Accessible"/>
  </r>
  <r>
    <s v="15"/>
    <s v="Brooklyn"/>
    <s v="K261"/>
    <s v="15K261"/>
    <s v="K261"/>
    <s v="P.S. 261 Philip Livingston"/>
    <s v="Elementary"/>
    <m/>
    <s v="314 PACIFIC STREET"/>
    <s v="3 out of 10"/>
    <s v="Partially Accessible"/>
  </r>
  <r>
    <s v="15"/>
    <s v="Brooklyn"/>
    <s v="K261"/>
    <s v="75K369"/>
    <s v="K369"/>
    <s v="P.S. K369 - Coy L. Cox School"/>
    <s v="K-12 all grades"/>
    <m/>
    <s v="314 PACIFIC STREET"/>
    <s v="3 out of 10"/>
    <s v="Partially Accessible"/>
  </r>
  <r>
    <n v="15"/>
    <s v="Brooklyn"/>
    <s v="K321"/>
    <s v="15K321"/>
    <s v="K321"/>
    <s v=" P.S. 321 William Penn"/>
    <s v="Elementary"/>
    <m/>
    <s v="180 7 AVENUE"/>
    <s v="9 out of 10"/>
    <s v="Fully Accessible"/>
  </r>
  <r>
    <s v="15"/>
    <s v="Brooklyn"/>
    <s v="K338"/>
    <s v="22K889"/>
    <s v="K889"/>
    <s v="P.S. 889"/>
    <s v="Elementary"/>
    <m/>
    <s v="21 HINCKLEY PLACE"/>
    <s v="10 out of 10"/>
    <s v="Fully Accessible"/>
  </r>
  <r>
    <s v="15"/>
    <s v="Brooklyn"/>
    <s v="K338"/>
    <s v="22K890"/>
    <s v="K890"/>
    <s v="M.S. 890"/>
    <s v="Junior High-Intermediate-Middle"/>
    <m/>
    <s v="21 HINCKLEY PLACE"/>
    <s v="10 out of 10"/>
    <s v="Fully Accessible"/>
  </r>
  <r>
    <s v="15"/>
    <s v="Brooklyn"/>
    <s v="K437"/>
    <s v="15K130"/>
    <s v="K130"/>
    <s v="P.S. 130 The Parkside"/>
    <s v="Elementary"/>
    <s v="X"/>
    <s v="713 CATON AVENUE"/>
    <s v="10 out of 10"/>
    <s v="Fully Accessible"/>
  </r>
  <r>
    <s v="15"/>
    <s v="Brooklyn"/>
    <s v="K437"/>
    <s v="15K839"/>
    <s v="K839"/>
    <s v="M.S. 839"/>
    <s v="Junior High-Intermediate-Middle"/>
    <m/>
    <s v="713 CATON AVENUE"/>
    <s v="10 out of 10"/>
    <s v="Fully Accessible"/>
  </r>
  <r>
    <s v="15"/>
    <s v="Brooklyn"/>
    <s v="K437"/>
    <s v="75K053"/>
    <s v="K053"/>
    <s v="P.S. K053"/>
    <s v="K-12 all grades"/>
    <m/>
    <s v="713 CATON AVENUE"/>
    <s v="10 out of 10"/>
    <s v="Fully Accessible"/>
  </r>
  <r>
    <s v="15"/>
    <s v="Brooklyn"/>
    <s v="K460"/>
    <s v="15K462"/>
    <s v="K462"/>
    <s v="John Jay School for Law"/>
    <s v="High school"/>
    <m/>
    <s v="237 7 AVENUE"/>
    <s v="9 out of 10"/>
    <s v="Fully Accessible"/>
  </r>
  <r>
    <s v="15"/>
    <s v="Brooklyn"/>
    <s v="K460"/>
    <s v="15K463"/>
    <s v="K463"/>
    <s v="Cyberarts Studio Academy"/>
    <s v="High school"/>
    <m/>
    <s v="237 7 AVENUE"/>
    <s v="9 out of 10"/>
    <s v="Fully Accessible"/>
  </r>
  <r>
    <s v="15"/>
    <s v="Brooklyn"/>
    <s v="K460"/>
    <s v="15K464"/>
    <s v="K464"/>
    <s v="Park Slope Collegiate"/>
    <s v="Secondary School"/>
    <m/>
    <s v="237 7 AVENUE"/>
    <s v="9 out of 10"/>
    <s v="Fully Accessible"/>
  </r>
  <r>
    <s v="15"/>
    <s v="Brooklyn"/>
    <s v="K460"/>
    <s v="15K684"/>
    <s v="K684"/>
    <s v="Millennium Brooklyn HS"/>
    <s v="High school"/>
    <m/>
    <s v="237 7 AVENUE"/>
    <s v="9 out of 10"/>
    <s v="Fully Accessible"/>
  </r>
  <r>
    <s v="15"/>
    <s v="Brooklyn"/>
    <s v="K564"/>
    <s v="15K667"/>
    <s v="K667"/>
    <s v="Sunset Park High School"/>
    <s v="High school"/>
    <m/>
    <s v="153 35TH STREET"/>
    <s v="10 out of 10"/>
    <s v="Fully Accessible"/>
  </r>
  <r>
    <s v="15"/>
    <s v="Brooklyn"/>
    <s v="K564"/>
    <s v="75K371"/>
    <s v="K371"/>
    <s v="P.S. 371 - Lillian L. Rashkis"/>
    <s v="High school"/>
    <m/>
    <s v="153 35TH STREET"/>
    <s v="10 out of 10"/>
    <s v="Fully Accessible"/>
  </r>
  <r>
    <s v="15"/>
    <s v="Brooklyn"/>
    <s v="K655"/>
    <s v="15K447"/>
    <s v="K447"/>
    <s v="The Math &amp; Science Exploratory School"/>
    <s v="Junior High-Intermediate-Middle"/>
    <m/>
    <s v="345 DEAN STREET"/>
    <s v="6 out of 10"/>
    <s v="Partially Accessible"/>
  </r>
  <r>
    <s v="15"/>
    <s v="Brooklyn"/>
    <s v="K655"/>
    <s v="15K656"/>
    <s v="K656"/>
    <s v="Brooklyn High School of the Arts"/>
    <s v="High school"/>
    <m/>
    <s v="345 DEAN STREET"/>
    <s v="6 out of 10"/>
    <s v="Partially Accessible"/>
  </r>
  <r>
    <s v="15"/>
    <s v="Brooklyn"/>
    <s v="K825"/>
    <s v="15K698"/>
    <s v="K698"/>
    <s v="South Brooklyn Community High School"/>
    <s v="High school"/>
    <m/>
    <s v="173 CONOVER STREET"/>
    <s v="9 out of 10"/>
    <s v="Fully Accessible"/>
  </r>
  <r>
    <s v="14"/>
    <s v="Brooklyn"/>
    <s v="K023"/>
    <s v="14K023"/>
    <s v="K023"/>
    <s v="P.S. 023 Carter G. Woodson"/>
    <s v="Elementary"/>
    <s v="X"/>
    <s v="545 WILLOUGHBY AVENUE"/>
    <s v="3 out of 10"/>
    <s v="Partially Accessible"/>
  </r>
  <r>
    <s v="14"/>
    <s v="Brooklyn"/>
    <s v="K023"/>
    <s v="84K701"/>
    <s v="K701"/>
    <s v="Brooklyn Charter School"/>
    <s v="Elementary"/>
    <m/>
    <s v="545 WILLOUGHBY AVENUE"/>
    <s v="3 out of 10"/>
    <s v="Partially Accessible"/>
  </r>
  <r>
    <s v="14"/>
    <s v="Brooklyn"/>
    <s v="K071"/>
    <s v="14K071"/>
    <s v="K071"/>
    <s v="Juan Morel Campos Secondary School"/>
    <s v="Secondary School"/>
    <m/>
    <s v="215 HEYWARD STREET"/>
    <s v="8 out of 10"/>
    <s v="Partially Accessible"/>
  </r>
  <r>
    <s v="14"/>
    <s v="Brooklyn"/>
    <s v="K071"/>
    <s v="75K141"/>
    <s v="K141"/>
    <s v="P.S. K141"/>
    <s v="K-12 all grades"/>
    <s v="X"/>
    <s v="215 HEYWARD STREET"/>
    <s v="8 out of 10"/>
    <s v="Partially Accessible"/>
  </r>
  <r>
    <s v="14"/>
    <s v="Brooklyn"/>
    <s v="K071"/>
    <s v="84K037"/>
    <s v="K037"/>
    <s v="Beginning with Children Charter School II"/>
    <s v="K-8"/>
    <m/>
    <s v="215 HEYWARD STREET"/>
    <s v="8 out of 10"/>
    <s v="Partially Accessible"/>
  </r>
  <r>
    <s v="14"/>
    <s v="Brooklyn"/>
    <s v="K110"/>
    <s v="14K110"/>
    <s v="K110"/>
    <s v="P.S. 110 The Monitor"/>
    <s v="Elementary"/>
    <m/>
    <s v="124 MONITOR STREET"/>
    <s v="9 out of 10"/>
    <s v="Fully Accessible"/>
  </r>
  <r>
    <s v="14"/>
    <s v="Brooklyn"/>
    <s v="K126"/>
    <s v="14K126"/>
    <s v="K126"/>
    <s v="John Ericsson Middle School 126"/>
    <s v="Junior High-Intermediate-Middle"/>
    <m/>
    <s v="424 LEONARD STREET"/>
    <s v="7 out of 10"/>
    <s v="Partially Accessible"/>
  </r>
  <r>
    <s v="14"/>
    <s v="Brooklyn"/>
    <s v="K126"/>
    <s v="84K693"/>
    <s v="K693"/>
    <s v="Northside Charter High School"/>
    <s v="High school"/>
    <m/>
    <s v="424 LEONARD STREET"/>
    <s v="7 out of 10"/>
    <s v="Partially Accessible"/>
  </r>
  <r>
    <s v="14"/>
    <s v="Brooklyn"/>
    <s v="K132"/>
    <s v="14K132"/>
    <s v="K132"/>
    <s v="P.S. 132 The Conselyea School"/>
    <s v="Elementary"/>
    <m/>
    <s v="320 MANHATTAN AVENUE"/>
    <s v="9 out of 10"/>
    <s v="Fully Accessible"/>
  </r>
  <r>
    <s v="14"/>
    <s v="Brooklyn"/>
    <s v="K257"/>
    <s v="14K257"/>
    <s v="K257"/>
    <s v="P.S. 257 John F. Hylan"/>
    <s v="Elementary"/>
    <s v="X"/>
    <s v="60 COOK STREET"/>
    <s v="8 out of 10"/>
    <s v="Partially Accessible"/>
  </r>
  <r>
    <s v="14"/>
    <s v="Brooklyn"/>
    <s v="K450"/>
    <s v="14K474"/>
    <s v="K474"/>
    <s v="PROGRESS High School for Professional Careers"/>
    <s v="High school"/>
    <m/>
    <s v="850 GRAND STREET"/>
    <s v="8 out of 10"/>
    <s v="Partially Accessible"/>
  </r>
  <r>
    <s v="14"/>
    <s v="Brooklyn"/>
    <s v="K450"/>
    <s v="14K477"/>
    <s v="K477"/>
    <s v="East Williamsburg Scholars Academy"/>
    <s v="High school"/>
    <m/>
    <s v="850 GRAND STREET"/>
    <s v="8 out of 10"/>
    <s v="Partially Accessible"/>
  </r>
  <r>
    <s v="14"/>
    <s v="Brooklyn"/>
    <s v="K450"/>
    <s v="14K478"/>
    <s v="K478"/>
    <s v="The High School for Enterprise, Business and Technology"/>
    <s v="High school"/>
    <m/>
    <s v="850 GRAND STREET"/>
    <s v="8 out of 10"/>
    <s v="Partially Accessible"/>
  </r>
  <r>
    <s v="14"/>
    <s v="Brooklyn"/>
    <s v="K650"/>
    <s v="14K488"/>
    <s v="K488"/>
    <s v="Brooklyn Preparatory High School"/>
    <s v="High school"/>
    <m/>
    <s v="257 NORTH  6 STREET"/>
    <s v="6 out of 10"/>
    <s v="Partially Accessible"/>
  </r>
  <r>
    <s v="14"/>
    <s v="Brooklyn"/>
    <s v="K650"/>
    <s v="14K558"/>
    <s v="K558"/>
    <s v="Williamsburg High School for Architecture and Design"/>
    <s v="High school"/>
    <m/>
    <s v="257 NORTH  6 STREET"/>
    <s v="6 out of 10"/>
    <s v="Partially Accessible"/>
  </r>
  <r>
    <s v="14"/>
    <s v="Brooklyn"/>
    <s v="K650"/>
    <s v="14K561"/>
    <s v="K561"/>
    <s v="Williamsburg Preparatory School"/>
    <s v="High school"/>
    <m/>
    <s v="257 NORTH  6 STREET"/>
    <s v="6 out of 10"/>
    <s v="Partially Accessible"/>
  </r>
  <r>
    <s v="13"/>
    <s v="Brooklyn"/>
    <s v="K009"/>
    <s v="13K009"/>
    <s v="K009"/>
    <s v="P.S. 009 Teunis G. Bergen"/>
    <s v="Elementary"/>
    <s v="X"/>
    <s v="80 UNDERHILL AVENUE"/>
    <s v="1 out of 10"/>
    <s v="Partially Accessible"/>
  </r>
  <r>
    <s v="13"/>
    <s v="Brooklyn"/>
    <s v="K011"/>
    <s v="13K011"/>
    <s v="K011"/>
    <s v="P.S. 011 Purvis J. Behan"/>
    <s v="Elementary"/>
    <s v="X"/>
    <s v="419 WAVERLY AVENUE"/>
    <s v="1 out of 10"/>
    <s v="Partially Accessible"/>
  </r>
  <r>
    <s v="13"/>
    <s v="Brooklyn"/>
    <s v="K056"/>
    <s v="13K056"/>
    <s v="K056"/>
    <s v="P.S. 056 Lewis H. Latimer"/>
    <s v="Elementary"/>
    <s v="X"/>
    <s v="170 GATES AVENUE"/>
    <s v="5 out of 10"/>
    <s v="Partially Accessible"/>
  </r>
  <r>
    <s v="13"/>
    <s v="Brooklyn"/>
    <s v="K056"/>
    <s v="13K351"/>
    <s v="K351"/>
    <s v="The Urban Assembly Unison School"/>
    <s v="Junior High-Intermediate-Middle"/>
    <m/>
    <s v="170 GATES AVENUE"/>
    <s v="5 out of 10"/>
    <s v="Partially Accessible"/>
  </r>
  <r>
    <s v="13"/>
    <s v="Brooklyn"/>
    <s v="K056"/>
    <s v="75K369"/>
    <s v="K369"/>
    <s v="P.S. K369 - Coy L. Cox School"/>
    <s v="K-12 all grades"/>
    <m/>
    <s v="170 GATES AVENUE"/>
    <s v="5 out of 10"/>
    <s v="Partially Accessible"/>
  </r>
  <r>
    <s v="13"/>
    <s v="Brooklyn"/>
    <s v="K258"/>
    <s v="75K140"/>
    <s v="K140"/>
    <s v="P.S. K140"/>
    <s v="K-8"/>
    <m/>
    <s v="141 MACON STREET"/>
    <s v="8 out of 10"/>
    <s v="Partially Accessible"/>
  </r>
  <r>
    <s v="13"/>
    <s v="Brooklyn"/>
    <s v="K258"/>
    <s v="84K517"/>
    <s v="K517"/>
    <s v="Leadership Prep Bedford Stuyvesant Uncommon Prep Charter School"/>
    <s v="K-12 all grades"/>
    <m/>
    <s v="141 MACON STREET"/>
    <s v="8 out of 10"/>
    <s v="Partially Accessible"/>
  </r>
  <r>
    <s v="13"/>
    <s v="Brooklyn"/>
    <s v="K313"/>
    <s v="13K483"/>
    <s v="K483"/>
    <s v="The Urban Assembly School for Law and Justice"/>
    <s v="High school"/>
    <m/>
    <s v="283 ADAMS STREET"/>
    <s v="10 out of 10"/>
    <s v="Fully Accessible"/>
  </r>
  <r>
    <s v="13"/>
    <s v="Brooklyn"/>
    <s v="K313"/>
    <s v="13K527"/>
    <s v="K527"/>
    <s v="Urban Assembly Institute of Math and Science for Young Women"/>
    <s v="Secondary School"/>
    <m/>
    <s v="283 ADAMS STREET"/>
    <s v="10 out of 10"/>
    <s v="Fully Accessible"/>
  </r>
  <r>
    <s v="13"/>
    <s v="Brooklyn"/>
    <s v="K313"/>
    <s v="75K369"/>
    <s v="K369"/>
    <s v="P.S. K369 - Coy L. Cox School"/>
    <s v="K-12 all grades"/>
    <m/>
    <s v="283 ADAMS STREET"/>
    <s v="10 out of 10"/>
    <s v="Fully Accessible"/>
  </r>
  <r>
    <s v="13"/>
    <s v="Brooklyn"/>
    <s v="K317"/>
    <s v="13K133"/>
    <s v="K133"/>
    <s v="P.S. 133 William A. Butler"/>
    <s v="Elementary"/>
    <s v="X"/>
    <s v="610 BALTIC STREET"/>
    <s v="10 out of 10"/>
    <s v="Fully Accessible"/>
  </r>
  <r>
    <s v="13"/>
    <s v="Brooklyn"/>
    <s v="K317"/>
    <s v="75K369"/>
    <s v="K369"/>
    <s v="P.S. K369 - Coy L. Cox School"/>
    <s v="K-12 all grades"/>
    <m/>
    <s v="610 BALTIC STREET"/>
    <s v="10 out of 10"/>
    <s v="Fully Accessible"/>
  </r>
  <r>
    <s v="13"/>
    <s v="Brooklyn"/>
    <s v="K430"/>
    <s v="13K430"/>
    <s v="K430"/>
    <s v="Brooklyn Technical High School"/>
    <s v="High school"/>
    <m/>
    <s v="29 FT GREENE PLACE"/>
    <s v="8 out of 10"/>
    <s v="Partially Accessible"/>
  </r>
  <r>
    <s v="13"/>
    <s v="Brooklyn"/>
    <s v="K458"/>
    <s v="13K553"/>
    <s v="K553"/>
    <s v="Brooklyn Academy High School"/>
    <s v="High school"/>
    <m/>
    <s v="832 MARCY AVENUE"/>
    <s v="9 out of 10"/>
    <s v="Fully Accessible"/>
  </r>
  <r>
    <s v="13"/>
    <s v="Brooklyn"/>
    <s v="K458"/>
    <s v="75K373"/>
    <s v="K373"/>
    <s v="P.S. 373 - Brooklyn Transition Center"/>
    <s v="High school"/>
    <m/>
    <s v="832 MARCY AVENUE"/>
    <s v="9 out of 10"/>
    <s v="Fully Accessible"/>
  </r>
  <r>
    <s v="13"/>
    <s v="Brooklyn"/>
    <s v="K458"/>
    <s v="84K517"/>
    <s v="K517"/>
    <s v="Leadership Prep Bedford Stuyvesant Uncommon Prep Charter School"/>
    <s v="K-12 all grades"/>
    <m/>
    <s v="832 MARCY AVENUE"/>
    <s v="9 out of 10"/>
    <s v="Fully Accessible"/>
  </r>
  <r>
    <s v="13"/>
    <s v="Brooklyn"/>
    <s v="K458"/>
    <s v="84K780"/>
    <s v="K780"/>
    <s v="Brooklyn East Collegiate Charter School"/>
    <s v="Junior High-Intermediate-Middle"/>
    <m/>
    <s v="832 MARCY AVENUE"/>
    <s v="9 out of 10"/>
    <s v="Fully Accessible"/>
  </r>
  <r>
    <s v="13"/>
    <s v="Brooklyn"/>
    <s v="K580"/>
    <s v="13K008"/>
    <s v="K008"/>
    <s v="P.S. 008 Robert Fulton"/>
    <s v="K-8"/>
    <m/>
    <s v="105 TECH PLACE"/>
    <s v="7 out of 10"/>
    <s v="Partially Accessible"/>
  </r>
  <r>
    <s v="13"/>
    <s v="Brooklyn"/>
    <s v="K580"/>
    <s v="13K605"/>
    <s v="K605"/>
    <s v="George Westinghouse Career and Technical Education High School"/>
    <s v="High school"/>
    <m/>
    <s v="105 TECH PLACE"/>
    <s v="7 out of 10"/>
    <s v="Partially Accessible"/>
  </r>
  <r>
    <s v="13"/>
    <s v="Brooklyn"/>
    <s v="K580"/>
    <s v="13K674"/>
    <s v="K674"/>
    <s v="City Polytechnic High School of Engineering, Architecture, and Technology"/>
    <s v="High school"/>
    <m/>
    <s v="105 TECH PLACE"/>
    <s v="7 out of 10"/>
    <s v="Partially Accessible"/>
  </r>
  <r>
    <s v="13"/>
    <s v="Brooklyn"/>
    <s v="K580"/>
    <s v="13K915"/>
    <s v="K915"/>
    <s v="I.S. 915"/>
    <s v="Junior High-Intermediate-Middle"/>
    <m/>
    <s v="105 TECH PLACE"/>
    <s v="7 out of 10"/>
    <s v="Partially Accessible"/>
  </r>
  <r>
    <s v="13"/>
    <s v="Brooklyn"/>
    <s v="K580"/>
    <s v="75K369"/>
    <s v="K369"/>
    <s v="P.S. K369 - Coy L. Cox School"/>
    <s v="K-12 all grades"/>
    <m/>
    <s v="105 TECH PLACE"/>
    <s v="7 out of 10"/>
    <s v="Partially Accessible"/>
  </r>
  <r>
    <n v="13"/>
    <s v="Brooklyn"/>
    <s v="K611"/>
    <s v="13K313"/>
    <s v="K313"/>
    <s v=" Dock Street School for STEAM Studies"/>
    <s v="Junior High-Intermediate-Middle"/>
    <s v="X"/>
    <s v="19 DOCK STREET "/>
    <s v="10 out of 10"/>
    <s v="Fully Accessible"/>
  </r>
  <r>
    <s v="13"/>
    <s v="Brooklyn"/>
    <s v="K805"/>
    <s v="13K350"/>
    <s v="K350"/>
    <s v="Urban Assembly School for Music and Art"/>
    <s v="High school"/>
    <m/>
    <s v="49 FLATBUSH AVENUE EXTENSION"/>
    <s v="9 out of 10"/>
    <s v="Fully Accessible"/>
  </r>
  <r>
    <s v="13"/>
    <s v="Brooklyn"/>
    <s v="K805"/>
    <s v="13K419"/>
    <s v="K419"/>
    <s v="Science Skills Center High School for Science, Technology and the Creative Arts"/>
    <s v="High school"/>
    <m/>
    <s v="49 FLATBUSH AVENUE EXTENSION"/>
    <s v="9 out of 10"/>
    <s v="Fully Accessible"/>
  </r>
  <r>
    <s v="13"/>
    <s v="Brooklyn"/>
    <s v="K805"/>
    <s v="13K439"/>
    <s v="K439"/>
    <s v="Brooklyn International High School"/>
    <s v="High school"/>
    <m/>
    <s v="49 FLATBUSH AVENUE EXTENSION"/>
    <s v="9 out of 10"/>
    <s v="Fully Accessible"/>
  </r>
  <r>
    <s v="12"/>
    <s v="Bronx"/>
    <s v="X102"/>
    <s v="12X531"/>
    <s v="X531"/>
    <s v="Archer Elementary School"/>
    <s v="Elementary"/>
    <s v="X"/>
    <s v="1827 ARCHER STREET"/>
    <s v="8 out of 10"/>
    <s v="Partially Accessible"/>
  </r>
  <r>
    <s v="12"/>
    <s v="Bronx"/>
    <s v="X102"/>
    <s v="12X536"/>
    <s v="X536"/>
    <s v="P.S. 536"/>
    <s v="Elementary"/>
    <s v="X"/>
    <s v="1827 ARCHER STREET"/>
    <s v="8 out of 10"/>
    <s v="Partially Accessible"/>
  </r>
  <r>
    <s v="12"/>
    <s v="Bronx"/>
    <s v="X102"/>
    <s v="12X691"/>
    <s v="X691"/>
    <s v="Bronx Little School"/>
    <s v="Elementary"/>
    <s v="X"/>
    <s v="1827 ARCHER STREET"/>
    <s v="8 out of 10"/>
    <s v="Partially Accessible"/>
  </r>
  <r>
    <s v="12"/>
    <s v="Bronx"/>
    <s v="X116"/>
    <s v="12X217"/>
    <s v="X217"/>
    <s v="School of Performing Arts"/>
    <s v="Junior High-Intermediate-Middle"/>
    <m/>
    <s v="977 FOX STREET"/>
    <s v="1 out of 10"/>
    <s v="Partially Accessible"/>
  </r>
  <r>
    <s v="12"/>
    <s v="Bronx"/>
    <s v="X116"/>
    <s v="12X341"/>
    <s v="X341"/>
    <s v="Accion Academy"/>
    <s v="Junior High-Intermediate-Middle"/>
    <m/>
    <s v="977 FOX STREET"/>
    <s v="1 out of 10"/>
    <s v="Partially Accessible"/>
  </r>
  <r>
    <s v="12"/>
    <s v="Bronx"/>
    <s v="X116"/>
    <s v="84X346"/>
    <s v="X346"/>
    <s v="South Bronx Classical Charter School"/>
    <s v="K-8"/>
    <m/>
    <s v="977 FOX STREET"/>
    <s v="1 out of 10"/>
    <s v="Partially Accessible"/>
  </r>
  <r>
    <s v="12"/>
    <s v="Bronx"/>
    <s v="X158"/>
    <s v="12X267"/>
    <s v="X267"/>
    <s v="Bronx Latin"/>
    <s v="Secondary School"/>
    <m/>
    <s v="800 HOME STREET"/>
    <s v="9 out of 10"/>
    <s v="Fully Accessible"/>
  </r>
  <r>
    <s v="12"/>
    <s v="Bronx"/>
    <s v="X158"/>
    <s v="12X479"/>
    <s v="X479"/>
    <s v="Bronx Career and College Preparatory High School "/>
    <s v="High school"/>
    <m/>
    <s v="800 HOME STREET"/>
    <s v="9 out of 10"/>
    <s v="Fully Accessible"/>
  </r>
  <r>
    <s v="12"/>
    <s v="Bronx"/>
    <s v="X158"/>
    <s v="84X482"/>
    <s v="X482"/>
    <s v="Dr. Richard Izquierdo Health and Science Charter School"/>
    <s v="Secondary School"/>
    <m/>
    <s v="800 HOME STREET"/>
    <s v="9 out of 10"/>
    <s v="Fully Accessible"/>
  </r>
  <r>
    <s v="12"/>
    <s v="Bronx"/>
    <s v="X167"/>
    <s v="12X214"/>
    <s v="X214"/>
    <s v="P.S. 214"/>
    <s v="K-8"/>
    <s v="X"/>
    <s v="1970 WEST FARMS ROAD"/>
    <s v="8 out of 10"/>
    <s v="Partially Accessible"/>
  </r>
  <r>
    <s v="12"/>
    <s v="Bronx"/>
    <s v="X167"/>
    <s v="12X383"/>
    <s v="X383"/>
    <s v="Emolior Academy"/>
    <s v="Junior High-Intermediate-Middle"/>
    <m/>
    <s v="1970 WEST FARMS ROAD"/>
    <s v="8 out of 10"/>
    <s v="Partially Accessible"/>
  </r>
  <r>
    <s v="12"/>
    <s v="Bronx"/>
    <s v="X193"/>
    <s v="12X211"/>
    <s v="X211"/>
    <s v="P.S. 211"/>
    <s v="K-8"/>
    <m/>
    <s v="1919 PROSPECT AVENUE"/>
    <s v="8 out of 10"/>
    <s v="Partially Accessible"/>
  </r>
  <r>
    <s v="12"/>
    <s v="Bronx"/>
    <s v="X193"/>
    <s v="12X318"/>
    <s v="X318"/>
    <s v="I.S. X318 Math, Science &amp; Technology Through Arts"/>
    <s v="Junior High-Intermediate-Middle"/>
    <m/>
    <s v="1919 PROSPECT AVENUE"/>
    <s v="8 out of 10"/>
    <s v="Partially Accessible"/>
  </r>
  <r>
    <s v="12"/>
    <s v="Bronx"/>
    <s v="X193"/>
    <s v="84X124"/>
    <s v="X124"/>
    <s v="Children's Aid College Prep Charter School"/>
    <s v="K-8"/>
    <m/>
    <s v="1919 PROSPECT AVENUE"/>
    <s v="8 out of 10"/>
    <s v="Partially Accessible"/>
  </r>
  <r>
    <s v="12"/>
    <s v="Bronx"/>
    <s v="X198"/>
    <s v="12X212"/>
    <s v="X212"/>
    <s v="P.S. 212"/>
    <s v="K-8"/>
    <m/>
    <s v="1180 TINTON AVENUE"/>
    <s v="1 out of 10"/>
    <s v="Partially Accessible"/>
  </r>
  <r>
    <s v="12"/>
    <s v="Bronx"/>
    <s v="X198"/>
    <s v="12X463"/>
    <s v="X463"/>
    <s v="Urban Scholars Community School"/>
    <s v="Elementary"/>
    <s v="X"/>
    <s v="1180 TINTON AVENUE"/>
    <s v="1 out of 10"/>
    <s v="Partially Accessible"/>
  </r>
  <r>
    <s v="12"/>
    <s v="Bronx"/>
    <s v="X198"/>
    <s v="84X587"/>
    <s v="X587"/>
    <s v="NYC Autism Charter School Bronx"/>
    <s v="Ungraded"/>
    <m/>
    <s v="1180 TINTON AVENUE"/>
    <s v="1 out of 10"/>
    <s v="Partially Accessible"/>
  </r>
  <r>
    <s v="12"/>
    <s v="Bronx"/>
    <s v="X234"/>
    <s v="12X300"/>
    <s v="X300"/>
    <s v="The School of Science and Applied Learning"/>
    <s v="Elementary"/>
    <m/>
    <s v="2050 PROSPECT AVENUE"/>
    <s v="1 out of 10"/>
    <s v="Partially Accessible"/>
  </r>
  <r>
    <s v="12"/>
    <s v="Bronx"/>
    <s v="X234"/>
    <s v="75X010"/>
    <s v="X010"/>
    <s v="P.S. X010"/>
    <s v="K-12 all grades"/>
    <s v="X"/>
    <s v="2050 PROSPECT AVENUE"/>
    <s v="1 out of 10"/>
    <s v="Partially Accessible"/>
  </r>
  <r>
    <s v="12"/>
    <s v="Bronx"/>
    <s v="X423"/>
    <s v="12X242"/>
    <s v="X242"/>
    <s v="Mott Hall V"/>
    <s v="Secondary School"/>
    <m/>
    <s v="1551 EAST 172ND STREET"/>
    <s v="10 out of 10"/>
    <s v="Fully Accessible"/>
  </r>
  <r>
    <s v="12"/>
    <s v="Bronx"/>
    <s v="X423"/>
    <s v="12X478"/>
    <s v="X478"/>
    <s v="The Cinema School "/>
    <s v="High school"/>
    <m/>
    <s v="1551 EAST 172ND STREET"/>
    <s v="10 out of 10"/>
    <s v="Fully Accessible"/>
  </r>
  <r>
    <s v="12"/>
    <s v="Bronx"/>
    <s v="X423"/>
    <s v="75X721"/>
    <s v="X721"/>
    <s v="P.S. X721 - Stephen McSweeney School"/>
    <s v="High school"/>
    <m/>
    <s v="1551 EAST 172ND STREET"/>
    <s v="10 out of 10"/>
    <s v="Fully Accessible"/>
  </r>
  <r>
    <s v="12"/>
    <s v="Bronx"/>
    <s v="X879"/>
    <s v="12X684"/>
    <s v="X684"/>
    <s v="Wings Academy"/>
    <s v="High school"/>
    <m/>
    <s v="1122 EAST 180 STREET"/>
    <s v="10 out of 10"/>
    <s v="Fully Accessible"/>
  </r>
  <r>
    <s v="11"/>
    <s v="Bronx"/>
    <s v="X068"/>
    <s v="11X068"/>
    <s v="X068"/>
    <s v="P.S. 068 Bronx"/>
    <s v="Elementary"/>
    <m/>
    <s v="4011 MONTICELLO AVENUE"/>
    <s v="4 out of 10"/>
    <s v="Partially Accessible"/>
  </r>
  <r>
    <s v="11"/>
    <s v="Bronx"/>
    <s v="X096"/>
    <s v="11X096"/>
    <s v="X096"/>
    <s v="P.S. 096 Richard Rodgers"/>
    <s v="Elementary"/>
    <m/>
    <s v="2385 OLINVILLE AVENUE"/>
    <s v="10 out of 10"/>
    <s v="Fully Accessible"/>
  </r>
  <r>
    <s v="11"/>
    <s v="Bronx"/>
    <s v="X106"/>
    <s v="11X106"/>
    <s v="X106"/>
    <s v="P.S. 106 Parkchester"/>
    <s v="Elementary"/>
    <m/>
    <s v="1514 OLMSTEAD AVENUE"/>
    <s v="10 out of 10"/>
    <s v="Fully Accessible"/>
  </r>
  <r>
    <s v="11"/>
    <s v="Bronx"/>
    <s v="X113"/>
    <s v="11X287"/>
    <s v="X287"/>
    <s v="North Bronx School of Empowerment"/>
    <s v="Junior High-Intermediate-Middle"/>
    <m/>
    <s v="3710 BARNES AVENUE"/>
    <s v="5 out of 10"/>
    <s v="Partially Accessible"/>
  </r>
  <r>
    <s v="11"/>
    <s v="Bronx"/>
    <s v="X113"/>
    <s v="11X370"/>
    <s v="X370"/>
    <s v="Leaders of Tomorrow"/>
    <s v="Junior High-Intermediate-Middle"/>
    <m/>
    <s v="3710 BARNES AVENUE"/>
    <s v="5 out of 10"/>
    <s v="Partially Accessible"/>
  </r>
  <r>
    <s v="11"/>
    <s v="Bronx"/>
    <s v="X127"/>
    <s v="11X127"/>
    <s v="X127"/>
    <s v="J.H.S. 127 The Castle Hill"/>
    <s v="Junior High-Intermediate-Middle"/>
    <m/>
    <s v="1560 PURDY STREET"/>
    <s v="8 out of 10"/>
    <s v="Partially Accessible"/>
  </r>
  <r>
    <s v="11"/>
    <s v="Bronx"/>
    <s v="X127"/>
    <s v="11X567"/>
    <s v="X567"/>
    <s v="Linden Tree Elementary School"/>
    <s v="Elementary"/>
    <s v="X"/>
    <s v="1560 PURDY STREET"/>
    <s v="8 out of 10"/>
    <s v="Partially Accessible"/>
  </r>
  <r>
    <s v="11"/>
    <s v="Bronx"/>
    <s v="X153"/>
    <s v="11X153"/>
    <s v="X153"/>
    <s v="P.S. 153 Helen Keller"/>
    <s v="Elementary"/>
    <m/>
    <s v="650 BAYCHESTER AVENUE"/>
    <s v="9 out of 10"/>
    <s v="Fully Accessible"/>
  </r>
  <r>
    <s v="11"/>
    <s v="Bronx"/>
    <s v="X153"/>
    <s v="75X596"/>
    <s v="X596"/>
    <s v="P.S. X596"/>
    <s v="Elementary"/>
    <s v="X"/>
    <s v="650 BAYCHESTER AVENUE"/>
    <s v="9 out of 10"/>
    <s v="Fully Accessible"/>
  </r>
  <r>
    <s v="11"/>
    <s v="Bronx"/>
    <s v="X181"/>
    <s v="11X181"/>
    <s v="X181"/>
    <s v="I.S. 181 Pablo Casals"/>
    <s v="Junior High-Intermediate-Middle"/>
    <m/>
    <s v="800 BAYCHESTER AVENUE"/>
    <s v="4 out of 10"/>
    <s v="Partially Accessible"/>
  </r>
  <r>
    <s v="11"/>
    <s v="Bronx"/>
    <s v="X181"/>
    <s v="75X176"/>
    <s v="X176"/>
    <s v="P.S. X176"/>
    <s v="K-12 all grades"/>
    <m/>
    <s v="800 BAYCHESTER AVENUE"/>
    <s v="4 out of 10"/>
    <s v="Partially Accessible"/>
  </r>
  <r>
    <s v="11"/>
    <s v="Bronx"/>
    <s v="X189"/>
    <s v="11X189"/>
    <s v="X189"/>
    <s v="Cornerstone Academy for Social Action"/>
    <s v="Elementary"/>
    <s v="X"/>
    <s v="3441 STEENWICK AVENUE"/>
    <s v="10 out of 10"/>
    <s v="Fully Accessible"/>
  </r>
  <r>
    <s v="11"/>
    <s v="Bronx"/>
    <s v="X189"/>
    <s v="11X462"/>
    <s v="X462"/>
    <s v="Cornerstone Academy for Social Action Middle School (CASA)"/>
    <s v="Junior High-Intermediate-Middle"/>
    <m/>
    <s v="3441 STEENWICK AVENUE"/>
    <s v="10 out of 10"/>
    <s v="Fully Accessible"/>
  </r>
  <r>
    <s v="11"/>
    <s v="Bronx"/>
    <s v="X189"/>
    <s v="75X723"/>
    <s v="X723"/>
    <s v="P.S. 723"/>
    <s v="K-12 all grades"/>
    <m/>
    <s v="3441 STEENWICK AVENUE"/>
    <s v="10 out of 10"/>
    <s v="Fully Accessible"/>
  </r>
  <r>
    <s v="11"/>
    <s v="Bronx"/>
    <s v="X362"/>
    <s v="11X270"/>
    <s v="X270"/>
    <s v="Academy for Scholarship and Entrepreneurship: A College Board School"/>
    <s v="High school"/>
    <m/>
    <s v="921 EAST 228TH STREET"/>
    <s v="10 out of 10"/>
    <s v="Fully Accessible"/>
  </r>
  <r>
    <s v="11"/>
    <s v="Bronx"/>
    <s v="X362"/>
    <s v="11X513"/>
    <s v="X513"/>
    <s v="New World High School"/>
    <s v="High school"/>
    <m/>
    <s v="921 EAST 228TH STREET"/>
    <s v="10 out of 10"/>
    <s v="Fully Accessible"/>
  </r>
  <r>
    <s v="11"/>
    <s v="Bronx"/>
    <s v="X362"/>
    <s v="11X514"/>
    <s v="X514"/>
    <s v="The Bronxwood Preparatory Academy"/>
    <s v="High school"/>
    <m/>
    <s v="921 EAST 228TH STREET"/>
    <s v="10 out of 10"/>
    <s v="Fully Accessible"/>
  </r>
  <r>
    <s v="11"/>
    <s v="Bronx"/>
    <s v="X362"/>
    <s v="75X754"/>
    <s v="X754"/>
    <s v="J. M. Rapport School Career Development"/>
    <s v="High school"/>
    <m/>
    <s v="921 EAST 228TH STREET"/>
    <s v="10 out of 10"/>
    <s v="Fully Accessible"/>
  </r>
  <r>
    <s v="11"/>
    <s v="Bronx"/>
    <s v="X405"/>
    <s v="08X293"/>
    <s v="X293"/>
    <s v="Renaissance High School for Musical Theater and the Arts"/>
    <s v="High school"/>
    <m/>
    <s v="3000 EAST TREMONT AVENUE"/>
    <s v="6 out of 10"/>
    <s v="Partially Accessible"/>
  </r>
  <r>
    <s v="11"/>
    <s v="Bronx"/>
    <s v="X405"/>
    <s v="08X320"/>
    <s v="X320"/>
    <s v="Pelham Lab High School"/>
    <s v="High school"/>
    <m/>
    <s v="3000 EAST TREMONT AVENUE"/>
    <s v="6 out of 10"/>
    <s v="Partially Accessible"/>
  </r>
  <r>
    <s v="11"/>
    <s v="Bronx"/>
    <s v="X405"/>
    <s v="08X348"/>
    <s v="X348"/>
    <s v="Schuylerville Preparatory High School"/>
    <s v="High school"/>
    <m/>
    <s v="3000 EAST TREMONT AVENUE"/>
    <s v="6 out of 10"/>
    <s v="Partially Accessible"/>
  </r>
  <r>
    <s v="11"/>
    <s v="Bronx"/>
    <s v="X405"/>
    <s v="08X349"/>
    <s v="X349"/>
    <s v="Bronx River High School"/>
    <s v="High school"/>
    <m/>
    <s v="3000 EAST TREMONT AVENUE"/>
    <s v="6 out of 10"/>
    <s v="Partially Accessible"/>
  </r>
  <r>
    <s v="11"/>
    <s v="Bronx"/>
    <s v="X405"/>
    <s v="08X405"/>
    <s v="X405"/>
    <s v="Herbert H. Lehman High School"/>
    <s v="High school"/>
    <m/>
    <s v="3000 EAST TREMONT AVENUE"/>
    <s v="6 out of 10"/>
    <s v="Partially Accessible"/>
  </r>
  <r>
    <s v="11"/>
    <s v="Bronx"/>
    <s v="X405"/>
    <s v="08X558"/>
    <s v="X558"/>
    <s v="Westchester Square Academy"/>
    <s v="High school"/>
    <m/>
    <s v="3000 EAST TREMONT AVENUE"/>
    <s v="6 out of 10"/>
    <s v="Partially Accessible"/>
  </r>
  <r>
    <s v="11"/>
    <s v="Bronx"/>
    <s v="X405"/>
    <s v="75X721"/>
    <s v="X721"/>
    <s v="P.S. X721 - Stephen McSweeney School"/>
    <s v="High school"/>
    <m/>
    <s v="3000 EAST TREMONT AVENUE"/>
    <s v="6 out of 10"/>
    <s v="Partially Accessible"/>
  </r>
  <r>
    <s v="11"/>
    <s v="Bronx"/>
    <s v="X425"/>
    <s v="11X253"/>
    <s v="X253"/>
    <s v="Bronx High School for Writing and Communication Arts"/>
    <s v="High school"/>
    <m/>
    <s v="800 EAST GUN HILL ROAD"/>
    <s v="9 out of 10"/>
    <s v="Fully Accessible"/>
  </r>
  <r>
    <s v="11"/>
    <s v="Bronx"/>
    <s v="X425"/>
    <s v="11X265"/>
    <s v="X265"/>
    <s v="Bronx Lab School"/>
    <s v="High school"/>
    <m/>
    <s v="800 EAST GUN HILL ROAD"/>
    <s v="9 out of 10"/>
    <s v="Fully Accessible"/>
  </r>
  <r>
    <s v="11"/>
    <s v="Bronx"/>
    <s v="X425"/>
    <s v="11X275"/>
    <s v="X275"/>
    <s v="High School of Computers and Technology"/>
    <s v="High school"/>
    <m/>
    <s v="800 EAST GUN HILL ROAD"/>
    <s v="9 out of 10"/>
    <s v="Fully Accessible"/>
  </r>
  <r>
    <s v="11"/>
    <s v="Bronx"/>
    <s v="X425"/>
    <s v="11X290"/>
    <s v="X290"/>
    <s v="Bronx Academy of Health Careers"/>
    <s v="High school"/>
    <m/>
    <s v="800 EAST GUN HILL ROAD"/>
    <s v="9 out of 10"/>
    <s v="Fully Accessible"/>
  </r>
  <r>
    <s v="11"/>
    <s v="Bronx"/>
    <s v="X425"/>
    <s v="11X544"/>
    <s v="X544"/>
    <s v="High School for Contemporary Arts"/>
    <s v="High school"/>
    <m/>
    <s v="800 EAST GUN HILL ROAD"/>
    <s v="9 out of 10"/>
    <s v="Fully Accessible"/>
  </r>
  <r>
    <s v="11"/>
    <s v="Bronx"/>
    <s v="X425"/>
    <s v="11X545"/>
    <s v="X545"/>
    <s v="Bronx Aerospace High School"/>
    <s v="High school"/>
    <m/>
    <s v="800 EAST GUN HILL ROAD"/>
    <s v="9 out of 10"/>
    <s v="Fully Accessible"/>
  </r>
  <r>
    <s v="11"/>
    <s v="Bronx"/>
    <s v="X425"/>
    <s v="75X176"/>
    <s v="X176"/>
    <s v="P.S. X176"/>
    <s v="K-12 all grades"/>
    <m/>
    <s v="800 EAST GUN HILL ROAD"/>
    <s v="9 out of 10"/>
    <s v="Fully Accessible"/>
  </r>
  <r>
    <s v="11"/>
    <s v="Bronx"/>
    <s v="X425"/>
    <s v="75X723"/>
    <s v="X723"/>
    <s v="P.S. 723"/>
    <s v="K-12 all grades"/>
    <m/>
    <s v="800 EAST GUN HILL ROAD"/>
    <s v="9 out of 10"/>
    <s v="Fully Accessible"/>
  </r>
  <r>
    <s v="11"/>
    <s v="Bronx"/>
    <s v="X498"/>
    <s v="11X498"/>
    <s v="X498"/>
    <s v="P.S./M.S. 11X498 - Van Nest Academy"/>
    <s v="K-8"/>
    <m/>
    <s v="1640 BRONXDALE AVE"/>
    <s v="10 out of 10"/>
    <s v="Fully Accessible"/>
  </r>
  <r>
    <s v="11"/>
    <s v="Bronx"/>
    <s v="X498"/>
    <s v="75X596"/>
    <s v="X596"/>
    <s v="P.S. X596"/>
    <s v="Elementary"/>
    <s v="X"/>
    <s v="1640 BRONXDALE AVE"/>
    <s v="10 out of 10"/>
    <s v="Fully Accessible"/>
  </r>
  <r>
    <s v="11"/>
    <s v="Bronx"/>
    <s v="X498"/>
    <s v="84X378"/>
    <s v="X378"/>
    <s v="Icahn Charter School 2"/>
    <s v="K-8"/>
    <m/>
    <s v="1640 BRONXDALE AVE"/>
    <s v="10 out of 10"/>
    <s v="Fully Accessible"/>
  </r>
  <r>
    <s v="10"/>
    <s v="Bronx"/>
    <s v="X015"/>
    <s v="10X015"/>
    <s v="X015"/>
    <s v="P.S. X015 Institute for Environmental Learning"/>
    <s v="K-8"/>
    <m/>
    <s v="2195 ANDREWS AVENUE"/>
    <s v="10 out of 10"/>
    <s v="Fully Accessible"/>
  </r>
  <r>
    <s v="10"/>
    <s v="Bronx"/>
    <s v="X015"/>
    <s v="10X291"/>
    <s v="X291"/>
    <s v="P.S. 291"/>
    <s v="Elementary"/>
    <m/>
    <s v="2195 ANDREWS AVENUE"/>
    <s v="10 out of 10"/>
    <s v="Fully Accessible"/>
  </r>
  <r>
    <s v="10"/>
    <s v="Bronx"/>
    <s v="X015"/>
    <s v="75X010"/>
    <s v="X010"/>
    <s v="P.S. X010"/>
    <s v="K-12 all grades"/>
    <s v="X"/>
    <s v="2195 ANDREWS AVENUE"/>
    <s v="10 out of 10"/>
    <s v="Fully Accessible"/>
  </r>
  <r>
    <s v="10"/>
    <s v="Bronx"/>
    <s v="X056"/>
    <s v="10X056"/>
    <s v="X056"/>
    <s v="P.S. 056 Norwood Heights"/>
    <s v="Elementary"/>
    <m/>
    <s v="341 EAST 207 STREET"/>
    <s v="10 out of 10 "/>
    <s v="Fully Accessible"/>
  </r>
  <r>
    <s v="10"/>
    <s v="Bronx"/>
    <s v="X079"/>
    <s v="10X382"/>
    <s v="X382"/>
    <s v="Elementary School for Math, Science, and Technology"/>
    <s v="Elementary"/>
    <m/>
    <s v="125 EAST 181 STREET"/>
    <s v="9 out of 10"/>
    <s v="Fully Accessible"/>
  </r>
  <r>
    <s v="10"/>
    <s v="Bronx"/>
    <s v="X079"/>
    <s v="10X386"/>
    <s v="X386"/>
    <s v="School for Environmental Citizenship"/>
    <s v="Elementary"/>
    <s v="X"/>
    <s v="125 EAST 181 STREET"/>
    <s v="9 out of 10"/>
    <s v="Fully Accessible"/>
  </r>
  <r>
    <s v="10"/>
    <s v="Bronx"/>
    <s v="X079"/>
    <s v="10X447"/>
    <s v="X447"/>
    <s v="Creston Academy"/>
    <s v="Junior High-Intermediate-Middle"/>
    <m/>
    <s v="125 EAST 181 STREET"/>
    <s v="9 out of 10"/>
    <s v="Fully Accessible"/>
  </r>
  <r>
    <s v="10"/>
    <s v="Bronx"/>
    <s v="X095"/>
    <s v="10X095"/>
    <s v="X095"/>
    <s v="P.S. 095 Sheila Mencher"/>
    <s v="K-8"/>
    <m/>
    <s v="3961 HILLMAN AVENUE"/>
    <s v="9 out of 10"/>
    <s v="Fully Accessible"/>
  </r>
  <r>
    <s v="10"/>
    <s v="Bronx"/>
    <s v="X095"/>
    <s v="10X344"/>
    <s v="X344"/>
    <s v="Ampark Neighborhood"/>
    <s v="Elementary"/>
    <s v="X"/>
    <s v="3961 HILLMAN AVENUE"/>
    <s v="9 out of 10"/>
    <s v="Fully Accessible"/>
  </r>
  <r>
    <s v="10"/>
    <s v="Bronx"/>
    <s v="X177"/>
    <s v="10X077"/>
    <s v="X077"/>
    <s v="Bedford Park Elementary School"/>
    <s v="Elementary"/>
    <s v="X"/>
    <s v="3177 WEBSTER AVENUE"/>
    <s v="10 out of 10"/>
    <s v="Fully Accessible"/>
  </r>
  <r>
    <s v="10"/>
    <s v="Bronx"/>
    <s v="X177"/>
    <s v="75X469"/>
    <s v="X469"/>
    <s v="P469X - The Bronx School for Continuous Learners"/>
    <s v="K-8"/>
    <m/>
    <s v="3177 WEBSTER AVENUE"/>
    <s v="10 out of 10"/>
    <s v="Fully Accessible"/>
  </r>
  <r>
    <s v="10"/>
    <s v="Bronx"/>
    <s v="X254"/>
    <s v="10X254"/>
    <s v="X254"/>
    <s v="I.S. 254"/>
    <s v="Junior High-Intermediate-Middle"/>
    <m/>
    <s v="2452 WASHINGTON AVENUE"/>
    <s v="10 out of 10"/>
    <s v="Fully Accessible"/>
  </r>
  <r>
    <s v="10"/>
    <s v="Bronx"/>
    <s v="X306"/>
    <s v="10X306"/>
    <s v="X306"/>
    <s v="P.S. 306"/>
    <s v="Elementary"/>
    <m/>
    <s v="40 WEST TREMONT AVENUE"/>
    <s v="10 out of 10"/>
    <s v="Fully Accessible"/>
  </r>
  <r>
    <s v="10"/>
    <s v="Bronx"/>
    <s v="X306"/>
    <s v="10X331"/>
    <s v="X331"/>
    <s v="The Bronx School of Young Leaders"/>
    <s v="Junior High-Intermediate-Middle"/>
    <m/>
    <s v="40 WEST TREMONT AVENUE"/>
    <s v="10 out of 10"/>
    <s v="Fully Accessible"/>
  </r>
  <r>
    <s v="10"/>
    <s v="Bronx"/>
    <s v="X306"/>
    <s v="75X186"/>
    <s v="X186"/>
    <s v="P186X Walter J. Damrosch School"/>
    <s v="K-12 all grades"/>
    <m/>
    <s v="40 WEST TREMONT AVENUE"/>
    <s v="10 out of 10"/>
    <s v="Fully Accessible"/>
  </r>
  <r>
    <s v="10"/>
    <s v="Bronx"/>
    <s v="X368"/>
    <s v="10X368"/>
    <s v="X368"/>
    <s v="In-Tech Academy (M.S. / High School 368)"/>
    <s v="Secondary School"/>
    <m/>
    <s v="2975 TIBBETT AVENUE"/>
    <s v="10 out of 10"/>
    <s v="Fully Accessible"/>
  </r>
  <r>
    <s v="10"/>
    <s v="Bronx"/>
    <s v="X368"/>
    <s v="75X721"/>
    <s v="X721"/>
    <s v="P.S. X721 - Stephen McSweeney School"/>
    <s v="High school"/>
    <m/>
    <s v="2975 TIBBETT AVENUE"/>
    <s v="10 out of 10"/>
    <s v="Fully Accessible"/>
  </r>
  <r>
    <s v="10"/>
    <s v="Bronx"/>
    <s v="X435"/>
    <s v="10X243"/>
    <s v="X243"/>
    <s v="West Bronx Academy for the Future"/>
    <s v="Secondary School"/>
    <m/>
    <s v="500 EAST FORDHAM ROAD"/>
    <s v="8 out of 10"/>
    <s v="Partially Accessible"/>
  </r>
  <r>
    <s v="10"/>
    <s v="Bronx"/>
    <s v="X435"/>
    <s v="10X374"/>
    <s v="X374"/>
    <s v="Knowledge and Power Preparatory Academy International High School (Kappa)"/>
    <s v="High school"/>
    <m/>
    <s v="500 EAST FORDHAM ROAD"/>
    <s v="8 out of 10"/>
    <s v="Partially Accessible"/>
  </r>
  <r>
    <s v="10"/>
    <s v="Bronx"/>
    <s v="X435"/>
    <s v="10X434"/>
    <s v="X434"/>
    <s v="Belmont Preparatory High School"/>
    <s v="High school"/>
    <m/>
    <s v="500 EAST FORDHAM ROAD"/>
    <s v="8 out of 10"/>
    <s v="Partially Accessible"/>
  </r>
  <r>
    <s v="10"/>
    <s v="Bronx"/>
    <s v="X435"/>
    <s v="10X437"/>
    <s v="X437"/>
    <s v="Fordham High School for the Arts"/>
    <s v="High school"/>
    <m/>
    <s v="500 EAST FORDHAM ROAD"/>
    <s v="8 out of 10"/>
    <s v="Partially Accessible"/>
  </r>
  <r>
    <s v="10"/>
    <s v="Bronx"/>
    <s v="X435"/>
    <s v="10X438"/>
    <s v="X438"/>
    <s v="Fordham Leadership Academy"/>
    <s v="High school"/>
    <m/>
    <s v="500 EAST FORDHAM ROAD"/>
    <s v="8 out of 10"/>
    <s v="Partially Accessible"/>
  </r>
  <r>
    <s v="10"/>
    <s v="Bronx"/>
    <s v="X435"/>
    <s v="10X439"/>
    <s v="X439"/>
    <s v="Bronx High School for Law and Community Service"/>
    <s v="High school"/>
    <m/>
    <s v="500 EAST FORDHAM ROAD"/>
    <s v="8 out of 10"/>
    <s v="Partially Accessible"/>
  </r>
  <r>
    <s v="10"/>
    <s v="Bronx"/>
    <s v="X440"/>
    <s v="10X351"/>
    <s v="X351"/>
    <s v="Bronx Collaborative High School"/>
    <s v="High school"/>
    <m/>
    <s v="100 WEST MOSHOLU PARKWAY SOUTH"/>
    <s v="6 out of 10"/>
    <s v="Partially Accessible"/>
  </r>
  <r>
    <s v="10"/>
    <s v="Bronx"/>
    <s v="X440"/>
    <s v="10X353"/>
    <s v="X353"/>
    <s v="World View High School"/>
    <s v="High school"/>
    <m/>
    <s v="100 WEST MOSHOLU PARKWAY SOUTH"/>
    <s v="6 out of 10"/>
    <s v="Partially Accessible"/>
  </r>
  <r>
    <s v="10"/>
    <s v="Bronx"/>
    <s v="X440"/>
    <s v="10X440"/>
    <s v="X440"/>
    <s v="DeWitt Clinton High School"/>
    <s v="High school"/>
    <m/>
    <s v="100 WEST MOSHOLU PARKWAY SOUTH"/>
    <s v="6 out of 10"/>
    <s v="Partially Accessible"/>
  </r>
  <r>
    <s v="10"/>
    <s v="Bronx"/>
    <s v="X440"/>
    <s v="75X168"/>
    <s v="X168"/>
    <s v="P.S. 168"/>
    <s v="K-12 all grades"/>
    <s v="X"/>
    <s v="100 WEST MOSHOLU PARKWAY SOUTH"/>
    <s v="6 out of 10"/>
    <s v="Partially Accessible"/>
  </r>
  <r>
    <s v="10"/>
    <s v="Bronx"/>
    <s v="X440"/>
    <s v="75X721"/>
    <s v="X721"/>
    <s v="P.S. X721 - Stephen McSweeney School"/>
    <s v="High school"/>
    <m/>
    <s v="100 WEST MOSHOLU PARKWAY SOUTH"/>
    <s v="6 out of 10"/>
    <s v="Partially Accessible"/>
  </r>
  <r>
    <s v="10"/>
    <s v="Bronx"/>
    <s v="X475"/>
    <s v="10X213"/>
    <s v="X213"/>
    <s v="Bronx Engineering and Technology Academy"/>
    <s v="High school"/>
    <m/>
    <s v="99 TERRACE VIEW AVENUE"/>
    <s v="6 out of 10"/>
    <s v="Partially Accessible"/>
  </r>
  <r>
    <s v="10"/>
    <s v="Bronx"/>
    <s v="X475"/>
    <s v="10X284"/>
    <s v="X284"/>
    <s v="Bronx School of Law and Finance"/>
    <s v="High school"/>
    <m/>
    <s v="99 TERRACE VIEW AVENUE"/>
    <s v="6 out of 10"/>
    <s v="Partially Accessible"/>
  </r>
  <r>
    <s v="10"/>
    <s v="Bronx"/>
    <s v="X475"/>
    <s v="10X397"/>
    <s v="X397"/>
    <s v="English Language Learners and International Support Preparatory Academy (ELLIS)"/>
    <s v="High school"/>
    <m/>
    <s v="99 TERRACE VIEW AVENUE"/>
    <s v="6 out of 10"/>
    <s v="Partially Accessible"/>
  </r>
  <r>
    <s v="10"/>
    <s v="Bronx"/>
    <s v="X475"/>
    <s v="10X477"/>
    <s v="X477"/>
    <s v="Marble Hill High School for International Studies"/>
    <s v="High school"/>
    <m/>
    <s v="99 TERRACE VIEW AVENUE"/>
    <s v="6 out of 10"/>
    <s v="Partially Accessible"/>
  </r>
  <r>
    <s v="10"/>
    <s v="Bronx"/>
    <s v="X475"/>
    <s v="10X546"/>
    <s v="X546"/>
    <s v="Bronx Theatre High School"/>
    <s v="High school"/>
    <m/>
    <s v="99 TERRACE VIEW AVENUE"/>
    <s v="6 out of 10"/>
    <s v="Partially Accessible"/>
  </r>
  <r>
    <s v="10"/>
    <s v="Bronx"/>
    <s v="X475"/>
    <s v="84X539"/>
    <s v="X539"/>
    <s v="New Visions Charter High School for Advanced Math and Science"/>
    <s v="High school"/>
    <m/>
    <s v="99 TERRACE VIEW AVENUE"/>
    <s v="6 out of 10"/>
    <s v="Partially Accessible"/>
  </r>
  <r>
    <s v="10"/>
    <s v="Bronx"/>
    <s v="X475"/>
    <s v="84X553"/>
    <s v="X553"/>
    <s v="New Visions Charter High School for the Humanities"/>
    <s v="High school"/>
    <m/>
    <s v="99 TERRACE VIEW AVENUE"/>
    <s v="6 out of 10"/>
    <s v="Partially Accessible"/>
  </r>
  <r>
    <s v="10"/>
    <s v="Bronx"/>
    <s v="X826"/>
    <s v="10X226"/>
    <s v="X226"/>
    <s v="P.S. 226"/>
    <s v="Elementary"/>
    <m/>
    <s v="1950 SEDGWICK AVENUE"/>
    <s v="9 out of 10"/>
    <s v="Fully Accessible"/>
  </r>
  <r>
    <s v="09"/>
    <s v="Bronx"/>
    <s v="X082"/>
    <s v="09X232"/>
    <s v="X232"/>
    <s v="I.S. 232"/>
    <s v="Junior High-Intermediate-Middle"/>
    <m/>
    <s v="1700 MACOMBS ROAD"/>
    <s v="9 out of 10"/>
    <s v="Fully Accessible"/>
  </r>
  <r>
    <s v="09"/>
    <s v="Bronx"/>
    <s v="X082"/>
    <s v="09X303"/>
    <s v="X303"/>
    <s v="I.S. X303 Leadership &amp; Community Service"/>
    <s v="Junior High-Intermediate-Middle"/>
    <m/>
    <s v="1700 MACOMBS ROAD"/>
    <s v="9 out of 10"/>
    <s v="Fully Accessible"/>
  </r>
  <r>
    <s v="09"/>
    <s v="Bronx"/>
    <s v="X082"/>
    <s v="09X365"/>
    <s v="X365"/>
    <s v="Academy for Language and Technology"/>
    <s v="High school"/>
    <m/>
    <s v="1700 MACOMBS ROAD"/>
    <s v="9 out of 10"/>
    <s v="Fully Accessible"/>
  </r>
  <r>
    <s v="09"/>
    <s v="Bronx"/>
    <s v="X090"/>
    <s v="09X443"/>
    <s v="X443"/>
    <s v="The Family School"/>
    <s v="Elementary"/>
    <m/>
    <s v="1116 SHERIDAN AVENUE"/>
    <s v="3 out of 10"/>
    <s v="Partially Accessible"/>
  </r>
  <r>
    <s v="09"/>
    <s v="Bronx"/>
    <s v="X090"/>
    <s v="09X457"/>
    <s v="X457"/>
    <s v="Sheridan Academy for Young Leaders"/>
    <s v="Elementary"/>
    <s v="X"/>
    <s v="1116 SHERIDAN AVENUE"/>
    <s v="3 out of 10"/>
    <s v="Partially Accessible"/>
  </r>
  <r>
    <s v="09"/>
    <s v="Bronx"/>
    <s v="X132"/>
    <s v="09X132"/>
    <s v="X132"/>
    <s v="P.S. 132 Garret A. Morgan"/>
    <s v="Elementary"/>
    <m/>
    <s v="1245 WASHINGTON AVENUE"/>
    <s v="8 out of 10"/>
    <s v="Partially Accessible"/>
  </r>
  <r>
    <s v="09"/>
    <s v="Bronx"/>
    <s v="X147"/>
    <s v="09X313"/>
    <s v="X313"/>
    <s v="I.S. 313 School of Leadership Development"/>
    <s v="Junior High-Intermediate-Middle"/>
    <m/>
    <s v="1600 WEBSTER AVENUE"/>
    <s v="1 out of 10"/>
    <s v="Partially Accessible"/>
  </r>
  <r>
    <s v="09"/>
    <s v="Bronx"/>
    <s v="X147"/>
    <s v="09X339"/>
    <s v="X339"/>
    <s v="I.S. 339"/>
    <s v="Junior High-Intermediate-Middle"/>
    <m/>
    <s v="1600 WEBSTER AVENUE"/>
    <s v="1 out of 10"/>
    <s v="Partially Accessible"/>
  </r>
  <r>
    <s v="09"/>
    <s v="Bronx"/>
    <s v="X147"/>
    <s v="75X469"/>
    <s v="X469"/>
    <s v="P469X - The Bronx School for Continuous Learners"/>
    <s v="K-8"/>
    <m/>
    <s v="1600 WEBSTER AVENUE"/>
    <s v="1 out of 10"/>
    <s v="Partially Accessible"/>
  </r>
  <r>
    <s v="09"/>
    <s v="Bronx"/>
    <s v="X173"/>
    <s v="09X236"/>
    <s v="X236"/>
    <s v="P.S. 236 Langston Hughes"/>
    <s v="Elementary"/>
    <s v="X"/>
    <s v="1871 WALTON AVENUE"/>
    <s v="10 out of 10"/>
    <s v="Fully Accessible"/>
  </r>
  <r>
    <s v="09"/>
    <s v="Bronx"/>
    <s v="X235"/>
    <s v="09X218"/>
    <s v="X218"/>
    <s v="P.S./I.S. 218 Rafael Hernandez Dual Language Magnet School"/>
    <s v="K-8"/>
    <m/>
    <s v="1220 GERARD AVENUE"/>
    <s v="10 out of 10"/>
    <s v="Fully Accessible"/>
  </r>
  <r>
    <s v="09"/>
    <s v="Bronx"/>
    <s v="X235"/>
    <s v="75X723"/>
    <s v="X723"/>
    <s v="P.S. 723"/>
    <s v="K-12 all grades"/>
    <m/>
    <s v="1220 GERARD AVENUE"/>
    <s v="10 out of 10"/>
    <s v="Fully Accessible"/>
  </r>
  <r>
    <s v="09"/>
    <s v="Bronx"/>
    <s v="X240"/>
    <s v="09X327"/>
    <s v="X327"/>
    <s v="Comprehensive Model School Project M.S. 327"/>
    <s v="Secondary School"/>
    <m/>
    <s v="1501 JEROME AVENUE"/>
    <s v="10 out of 10"/>
    <s v="Fully Accessible"/>
  </r>
  <r>
    <s v="09"/>
    <s v="Bronx"/>
    <s v="X240"/>
    <s v="09X555"/>
    <s v="X555"/>
    <s v="Mount Eden Children's Academy"/>
    <s v="Elementary"/>
    <s v="X"/>
    <s v="1501 JEROME AVENUE"/>
    <s v="10 out of 10"/>
    <s v="Fully Accessible"/>
  </r>
  <r>
    <s v="09"/>
    <s v="Bronx"/>
    <s v="X240"/>
    <s v="75X010"/>
    <s v="X010"/>
    <s v="P.S. X010"/>
    <s v="K-12 all grades"/>
    <s v="X"/>
    <s v="1501 JEROME AVENUE"/>
    <s v="10 out of 10"/>
    <s v="Fully Accessible"/>
  </r>
  <r>
    <s v="09"/>
    <s v="Bronx"/>
    <s v="X338"/>
    <s v="09X204"/>
    <s v="X204"/>
    <s v="P.S. 204 Morris Heights"/>
    <s v="Elementary"/>
    <m/>
    <s v="1780 DR. MARTIN LUTHER KING JR. BLVD"/>
    <s v="10 out of 10"/>
    <s v="Fully Accessible"/>
  </r>
  <r>
    <s v="09"/>
    <s v="Bronx"/>
    <s v="X338"/>
    <s v="75X723"/>
    <s v="X723"/>
    <s v="P.S. 723"/>
    <s v="K-12 all grades"/>
    <m/>
    <s v="1780 DR. MARTIN LUTHER KING JR. BLVD"/>
    <s v="10 out of 10"/>
    <s v="Fully Accessible"/>
  </r>
  <r>
    <s v="09"/>
    <s v="Bronx"/>
    <s v="X410"/>
    <s v="09X227"/>
    <s v="X227"/>
    <s v="Bronx Collegiate Academy"/>
    <s v="High school"/>
    <m/>
    <s v="240 EAST 172 STREET"/>
    <s v="6 out of 10"/>
    <s v="Partially Accessible"/>
  </r>
  <r>
    <s v="09"/>
    <s v="Bronx"/>
    <s v="X410"/>
    <s v="09X329"/>
    <s v="X329"/>
    <s v="DreamYard Preparatory School"/>
    <s v="High school"/>
    <m/>
    <s v="240 EAST 172 STREET"/>
    <s v="6 out of 10"/>
    <s v="Partially Accessible"/>
  </r>
  <r>
    <s v="09"/>
    <s v="Bronx"/>
    <s v="X410"/>
    <s v="09X350"/>
    <s v="X350"/>
    <s v="New Directions Secondary School"/>
    <s v="Secondary School"/>
    <m/>
    <s v="240 EAST 172 STREET"/>
    <s v="6 out of 10"/>
    <s v="Partially Accessible"/>
  </r>
  <r>
    <s v="09"/>
    <s v="Bronx"/>
    <s v="X410"/>
    <s v="09X412"/>
    <s v="X412"/>
    <s v="Bronx High School of Business"/>
    <s v="High school"/>
    <m/>
    <s v="240 EAST 172 STREET"/>
    <s v="6 out of 10"/>
    <s v="Partially Accessible"/>
  </r>
  <r>
    <s v="09"/>
    <s v="Bronx"/>
    <s v="X410"/>
    <s v="09X413"/>
    <s v="X413"/>
    <s v="Bronx High School for Medical Science"/>
    <s v="Secondary School"/>
    <m/>
    <s v="240 EAST 172 STREET"/>
    <s v="6 out of 10"/>
    <s v="Partially Accessible"/>
  </r>
  <r>
    <s v="09"/>
    <s v="Bronx"/>
    <s v="X410"/>
    <s v="09X564"/>
    <s v="X564"/>
    <s v="Claremont International HS"/>
    <s v="High school"/>
    <m/>
    <s v="240 EAST 172 STREET"/>
    <s v="6 out of 10"/>
    <s v="Partially Accessible"/>
  </r>
  <r>
    <s v="08"/>
    <s v="Bronx"/>
    <s v="X048"/>
    <s v="08X048"/>
    <s v="X048"/>
    <s v="P.S. 048 Joseph R. Drake"/>
    <s v="Elementary"/>
    <s v="X"/>
    <s v="1290 SPOFFORD AVENUE"/>
    <s v="9 out of 10"/>
    <s v="Fully Accessible"/>
  </r>
  <r>
    <s v="08"/>
    <s v="Bronx"/>
    <s v="X074"/>
    <s v="08X424"/>
    <s v="X424"/>
    <s v="The Hunts Point School"/>
    <s v="Junior High-Intermediate-Middle"/>
    <m/>
    <s v="730 BRYANT AVENUE"/>
    <s v="8 out of 10"/>
    <s v="Partially Accessible"/>
  </r>
  <r>
    <s v="08"/>
    <s v="Bronx"/>
    <s v="X074"/>
    <s v="75X352"/>
    <s v="X352"/>
    <s v="The Vida Bogart School for All Children"/>
    <s v="K-8"/>
    <m/>
    <s v="730 BRYANT AVENUE"/>
    <s v="8 out of 10"/>
    <s v="Partially Accessible"/>
  </r>
  <r>
    <s v="08"/>
    <s v="Bronx"/>
    <s v="X074"/>
    <s v="84X345"/>
    <s v="X345"/>
    <s v="Hyde Leadership Charter School"/>
    <s v="K-12 all grades"/>
    <m/>
    <s v="730 BRYANT AVENUE"/>
    <s v="8 out of 10"/>
    <s v="Partially Accessible"/>
  </r>
  <r>
    <s v="08"/>
    <s v="Bronx"/>
    <s v="X101"/>
    <s v="08X101"/>
    <s v="X101"/>
    <s v="M.S. X101 Edward R. Byrne"/>
    <s v="Junior High-Intermediate-Middle"/>
    <m/>
    <s v="2750 LAFAYETTE AVENUE"/>
    <e v="#N/A"/>
    <e v="#N/A"/>
  </r>
  <r>
    <s v="08"/>
    <s v="Bronx"/>
    <s v="X101"/>
    <s v="08X304"/>
    <s v="X304"/>
    <s v="P.S. 304 Early Childhood School"/>
    <s v="Elementary"/>
    <s v="X"/>
    <s v="2750 LAFAYETTE AVENUE"/>
    <e v="#N/A"/>
    <e v="#N/A"/>
  </r>
  <r>
    <s v="08"/>
    <s v="Bronx"/>
    <s v="X101"/>
    <s v="75X010"/>
    <s v="X010"/>
    <s v="P.S. X010"/>
    <s v="K-12 all grades"/>
    <s v="X"/>
    <s v="2750 LAFAYETTE AVENUE"/>
    <e v="#N/A"/>
    <e v="#N/A"/>
  </r>
  <r>
    <s v="08"/>
    <s v="Bronx"/>
    <s v="X152"/>
    <s v="08X152"/>
    <s v="X152"/>
    <s v="P.S. 152 Evergreen"/>
    <s v="Elementary"/>
    <m/>
    <s v="1007 EVERGREEN AVENUE"/>
    <s v="1 out of 10"/>
    <s v="Partially Accessible"/>
  </r>
  <r>
    <s v="08"/>
    <s v="Bronx"/>
    <s v="X174"/>
    <s v="08X282"/>
    <s v="X282"/>
    <s v="Women's Academy of Excellence"/>
    <s v="High school"/>
    <m/>
    <s v="456 WHITE PLAINS ROAD"/>
    <s v="1 out of 10"/>
    <s v="Partially Accessible"/>
  </r>
  <r>
    <s v="08"/>
    <s v="Bronx"/>
    <s v="X174"/>
    <s v="08X367"/>
    <s v="X367"/>
    <s v="Archimedes Academy for Math, Science and Technology Applications"/>
    <s v="Secondary School"/>
    <m/>
    <s v="456 WHITE PLAINS ROAD"/>
    <s v="1 out of 10"/>
    <s v="Partially Accessible"/>
  </r>
  <r>
    <s v="08"/>
    <s v="Bronx"/>
    <s v="X174"/>
    <s v="08X375"/>
    <s v="X375"/>
    <s v="The Bronx Mathematics Preparatory School"/>
    <s v="Junior High-Intermediate-Middle"/>
    <m/>
    <s v="456 WHITE PLAINS ROAD"/>
    <s v="1 out of 10"/>
    <s v="Partially Accessible"/>
  </r>
  <r>
    <s v="08"/>
    <s v="Bronx"/>
    <s v="X174"/>
    <s v="75X017"/>
    <s v="X017"/>
    <s v="P.S. X017"/>
    <s v="K-8"/>
    <m/>
    <s v="456 WHITE PLAINS ROAD"/>
    <s v="1 out of 10"/>
    <s v="Partially Accessible"/>
  </r>
  <r>
    <s v="08"/>
    <s v="Bronx"/>
    <s v="X192"/>
    <s v="08X371"/>
    <s v="X371"/>
    <s v="Urban Institute of Mathematics"/>
    <s v="Junior High-Intermediate-Middle"/>
    <m/>
    <s v="650 HOLLYWOOD AVENUE"/>
    <e v="#N/A"/>
    <e v="#N/A"/>
  </r>
  <r>
    <s v="08"/>
    <s v="Bronx"/>
    <s v="X192"/>
    <s v="08X392"/>
    <s v="X392"/>
    <s v="Bronx Delta School"/>
    <s v="Elementary"/>
    <m/>
    <s v="650 HOLLYWOOD AVENUE"/>
    <e v="#N/A"/>
    <e v="#N/A"/>
  </r>
  <r>
    <s v="08"/>
    <s v="Bronx"/>
    <s v="X192"/>
    <s v="08X467"/>
    <s v="X467"/>
    <s v="Mott Hall Community School"/>
    <s v="Junior High-Intermediate-Middle"/>
    <m/>
    <s v="650 HOLLYWOOD AVENUE"/>
    <e v="#N/A"/>
    <e v="#N/A"/>
  </r>
  <r>
    <s v="08"/>
    <s v="Bronx"/>
    <s v="X317"/>
    <s v="08X583"/>
    <s v="X583"/>
    <s v="P.S. 583"/>
    <s v="Elementary"/>
    <s v="X"/>
    <s v="1028 WHITE PLAINS ROAD"/>
    <s v="10 out of 10"/>
    <s v="Fully Accessible"/>
  </r>
  <r>
    <s v="08"/>
    <s v="Bronx"/>
    <s v="X450"/>
    <s v="08X312"/>
    <s v="X312"/>
    <s v="Millennium Art Academy"/>
    <s v="High school"/>
    <m/>
    <s v="1980 LAFAYETTE AVENUE"/>
    <e v="#N/A"/>
    <e v="#N/A"/>
  </r>
  <r>
    <s v="08"/>
    <s v="Bronx"/>
    <s v="X450"/>
    <s v="08X376"/>
    <s v="X376"/>
    <s v="Antonia Pantoja Preparatory Academy: A College Board School"/>
    <s v="Secondary School"/>
    <m/>
    <s v="1980 LAFAYETTE AVENUE"/>
    <e v="#N/A"/>
    <e v="#N/A"/>
  </r>
  <r>
    <s v="08"/>
    <s v="Bronx"/>
    <s v="X450"/>
    <s v="08X377"/>
    <s v="X377"/>
    <s v="Bronx Community High School"/>
    <s v="High school"/>
    <m/>
    <s v="1980 LAFAYETTE AVENUE"/>
    <e v="#N/A"/>
    <e v="#N/A"/>
  </r>
  <r>
    <s v="08"/>
    <s v="Bronx"/>
    <s v="X450"/>
    <s v="08X432"/>
    <s v="X432"/>
    <s v="Bronx Bridges High School"/>
    <s v="High school"/>
    <m/>
    <s v="1980 LAFAYETTE AVENUE"/>
    <e v="#N/A"/>
    <e v="#N/A"/>
  </r>
  <r>
    <s v="08"/>
    <s v="Bronx"/>
    <s v="X450"/>
    <s v="08X452"/>
    <s v="X452"/>
    <s v="Gotham Collaborative High School"/>
    <s v="High school"/>
    <m/>
    <s v="1980 LAFAYETTE AVENUE"/>
    <e v="#N/A"/>
    <e v="#N/A"/>
  </r>
  <r>
    <s v="08"/>
    <s v="Bronx"/>
    <s v="X450"/>
    <s v="08X561"/>
    <s v="X561"/>
    <s v="Bronx Compass High School"/>
    <s v="High school"/>
    <m/>
    <s v="1980 LAFAYETTE AVENUE"/>
    <e v="#N/A"/>
    <e v="#N/A"/>
  </r>
  <r>
    <s v="08"/>
    <s v="Bronx"/>
    <s v="X450"/>
    <s v="75X017"/>
    <s v="X017"/>
    <s v="P.S. X017"/>
    <s v="K-8"/>
    <m/>
    <s v="1980 LAFAYETTE AVENUE"/>
    <e v="#N/A"/>
    <e v="#N/A"/>
  </r>
  <r>
    <s v="08"/>
    <s v="Bronx"/>
    <s v="X650"/>
    <s v="08X559"/>
    <s v="X559"/>
    <s v="School for Tourism and Hospitality"/>
    <s v="High school"/>
    <m/>
    <s v="900 TINTON AVENUE"/>
    <e v="#N/A"/>
    <e v="#N/A"/>
  </r>
  <r>
    <n v="8"/>
    <s v="Bronx"/>
    <s v="X650"/>
    <s v="84X202"/>
    <s v="X202"/>
    <s v="New Visions Charter High School for Advanced Math and Science II"/>
    <s v="High school"/>
    <m/>
    <s v="900 TINTON AVENUE"/>
    <e v="#N/A"/>
    <e v="#N/A"/>
  </r>
  <r>
    <s v="08"/>
    <s v="Bronx"/>
    <s v="X823"/>
    <s v="75X168"/>
    <s v="Mini-building"/>
    <s v="D75 Program"/>
    <s v="Grades 6-8"/>
    <m/>
    <s v="1025 Morrison Avenue"/>
    <m/>
    <s v="Partially Accessible"/>
  </r>
  <r>
    <s v="07"/>
    <s v="Bronx"/>
    <s v="X790"/>
    <s v="07X527"/>
    <s v="X527"/>
    <s v="Bronx Leadership Academy II High School"/>
    <s v="High school"/>
    <m/>
    <s v="730 CONCOURSE VILLAGE WEST"/>
    <s v="10 out of 10"/>
    <s v="Fully Accessible"/>
  </r>
  <r>
    <s v="07"/>
    <s v="Bronx"/>
    <s v="X790"/>
    <s v="07X548"/>
    <s v="X548"/>
    <s v="Careers in Sports High School"/>
    <s v="High school"/>
    <m/>
    <s v="730 CONCOURSE VILLAGE WEST"/>
    <s v="10 out of 10"/>
    <s v="Fully Accessible"/>
  </r>
  <r>
    <s v="07"/>
    <s v="Bronx"/>
    <s v="X790"/>
    <s v="75X188"/>
    <s v="X188"/>
    <s v="P.S. X188"/>
    <s v="K-12 all grades"/>
    <s v="X"/>
    <s v="730 CONCOURSE VILLAGE WEST"/>
    <s v="10 out of 10"/>
    <s v="Fully Accessible"/>
  </r>
  <r>
    <s v="07"/>
    <s v="Bronx"/>
    <s v="X790"/>
    <s v="84X581"/>
    <s v="X581"/>
    <s v="South Bronx Community Charter School"/>
    <s v="High school"/>
    <m/>
    <s v="730 CONCOURSE VILLAGE WEST"/>
    <s v="10 out of 10"/>
    <s v="Fully Accessible"/>
  </r>
  <r>
    <s v="07"/>
    <s v="Bronx"/>
    <s v="X790"/>
    <s v="84X704"/>
    <s v="X704"/>
    <s v="KIPP Academy Charter School"/>
    <s v="K-12 all grades"/>
    <m/>
    <s v="730 CONCOURSE VILLAGE WEST"/>
    <s v="10 out of 10"/>
    <s v="Fully Accessible"/>
  </r>
  <r>
    <s v="07"/>
    <s v="Bronx"/>
    <s v="X183"/>
    <s v="07X551"/>
    <s v="X551"/>
    <s v="The Urban Assembly Bronx Academy of Letters"/>
    <s v="Secondary School"/>
    <m/>
    <s v="339 MORRIS AVENUE"/>
    <e v="#N/A"/>
    <e v="#N/A"/>
  </r>
  <r>
    <s v="07"/>
    <s v="Bronx"/>
    <s v="X183"/>
    <s v="75X168"/>
    <s v="X168"/>
    <s v="P.S. 168"/>
    <s v="K-12 all grades"/>
    <s v="X"/>
    <s v="339 MORRIS AVENUE"/>
    <e v="#N/A"/>
    <e v="#N/A"/>
  </r>
  <r>
    <s v="07"/>
    <s v="Bronx"/>
    <s v="X183"/>
    <s v="84X493"/>
    <s v="X493"/>
    <s v="Success Academy Charter School - Bronx 1"/>
    <s v="K-8"/>
    <m/>
    <s v="339 MORRIS AVENUE"/>
    <e v="#N/A"/>
    <e v="#N/A"/>
  </r>
  <r>
    <s v="07"/>
    <s v="Bronx"/>
    <s v="X065"/>
    <s v="07X065"/>
    <s v="X065"/>
    <s v="P.S. 065 Mother Hale Academy"/>
    <s v="Elementary"/>
    <s v="X"/>
    <s v="677 EAST 141 STREET"/>
    <e v="#N/A"/>
    <e v="#N/A"/>
  </r>
  <r>
    <s v="07"/>
    <s v="Bronx"/>
    <s v="X065"/>
    <s v="84X491"/>
    <s v="X491"/>
    <s v="Academic Leadership Charter School"/>
    <s v="K-8"/>
    <m/>
    <s v="677 EAST 141 STREET"/>
    <e v="#N/A"/>
    <e v="#N/A"/>
  </r>
  <r>
    <s v="07"/>
    <s v="Bronx"/>
    <s v="X151"/>
    <s v="07X031"/>
    <s v="X031"/>
    <s v="P.S./M.S. 031 The William Lloyd Garrison"/>
    <s v="K-8"/>
    <s v="X"/>
    <s v="250 EAST 156 STREET"/>
    <e v="#N/A"/>
    <e v="#N/A"/>
  </r>
  <r>
    <s v="07"/>
    <s v="Bronx"/>
    <s v="X151"/>
    <s v="07X151"/>
    <s v="X151"/>
    <s v="J.H.S. 151 Lou Gehrig"/>
    <s v="Junior High-Intermediate-Middle"/>
    <m/>
    <s v="250 EAST 156 STREET"/>
    <e v="#N/A"/>
    <e v="#N/A"/>
  </r>
  <r>
    <s v="07"/>
    <s v="Bronx"/>
    <s v="X151"/>
    <s v="84X614"/>
    <s v="X614"/>
    <s v="DREAM Mott Haven Charter School"/>
    <s v="Elementary"/>
    <m/>
    <s v="250 EAST 156 STREET"/>
    <e v="#N/A"/>
    <e v="#N/A"/>
  </r>
  <r>
    <s v="07"/>
    <s v="Bronx"/>
    <s v="X151"/>
    <s v="84X704"/>
    <s v="X704"/>
    <s v="KIPP Academy Charter School"/>
    <s v="K-12 all grades"/>
    <m/>
    <s v="250 EAST 156 STREET"/>
    <e v="#N/A"/>
    <e v="#N/A"/>
  </r>
  <r>
    <s v="07"/>
    <s v="Bronx"/>
    <s v="X162"/>
    <s v="07X500"/>
    <s v="X500"/>
    <s v="Hostos-Lincoln Academy of Science"/>
    <s v="Secondary School"/>
    <m/>
    <s v="600 SAINT ANN'S AVENUE"/>
    <e v="#N/A"/>
    <e v="#N/A"/>
  </r>
  <r>
    <s v="07"/>
    <s v="Bronx"/>
    <s v="X162"/>
    <s v="07X584"/>
    <s v="X584"/>
    <s v="I.S. 584"/>
    <s v="Junior High-Intermediate-Middle"/>
    <m/>
    <s v="600 SAINT ANN'S AVENUE"/>
    <e v="#N/A"/>
    <e v="#N/A"/>
  </r>
  <r>
    <s v="07"/>
    <s v="Bronx"/>
    <s v="X162"/>
    <s v="75X010"/>
    <s v="X010"/>
    <s v="P.S. X010"/>
    <s v="K-12 all grades"/>
    <s v="X"/>
    <s v="600 SAINT ANN'S AVENUE"/>
    <e v="#N/A"/>
    <e v="#N/A"/>
  </r>
  <r>
    <s v="07"/>
    <s v="Bronx"/>
    <s v="X162"/>
    <s v="84X393"/>
    <s v="X393"/>
    <s v="University Prep Charter High School"/>
    <s v="High school"/>
    <m/>
    <s v="600 SAINT ANN'S AVENUE"/>
    <e v="#N/A"/>
    <e v="#N/A"/>
  </r>
  <r>
    <s v="07"/>
    <s v="Bronx"/>
    <s v="X184"/>
    <s v="07X296"/>
    <s v="X296"/>
    <s v="South Bronx Academy for Applied Media"/>
    <s v="Junior High-Intermediate-Middle"/>
    <m/>
    <s v="778 FOREST AVENUE"/>
    <e v="#N/A"/>
    <e v="#N/A"/>
  </r>
  <r>
    <s v="07"/>
    <s v="Bronx"/>
    <s v="X184"/>
    <s v="07X298"/>
    <s v="X298"/>
    <s v="Academy of Public Relations"/>
    <s v="Junior High-Intermediate-Middle"/>
    <m/>
    <s v="778 FOREST AVENUE"/>
    <e v="#N/A"/>
    <e v="#N/A"/>
  </r>
  <r>
    <s v="07"/>
    <s v="Bronx"/>
    <s v="X184"/>
    <s v="07X379"/>
    <s v="X379"/>
    <s v="Jill Chaifetz Transfer High School"/>
    <s v="High school"/>
    <m/>
    <s v="778 FOREST AVENUE"/>
    <e v="#N/A"/>
    <e v="#N/A"/>
  </r>
  <r>
    <s v="07"/>
    <s v="Bronx"/>
    <s v="X184"/>
    <s v="75X017"/>
    <s v="X017"/>
    <s v="P.S. X017"/>
    <s v="K-8"/>
    <m/>
    <s v="778 FOREST AVENUE"/>
    <e v="#N/A"/>
    <e v="#N/A"/>
  </r>
  <r>
    <s v="07"/>
    <s v="Bronx"/>
    <s v="X184"/>
    <s v="75X754"/>
    <s v="X754"/>
    <s v="J. M. Rapport School Career Development"/>
    <s v="High school"/>
    <m/>
    <s v="778 FOREST AVENUE"/>
    <e v="#N/A"/>
    <e v="#N/A"/>
  </r>
  <r>
    <s v="07"/>
    <s v="Bronx"/>
    <s v="X156"/>
    <s v="07X359"/>
    <s v="X359"/>
    <s v="Concourse Village Elementary School"/>
    <s v="Elementary"/>
    <s v="X"/>
    <s v="750 CONCOURSE VILLAGE WEST"/>
    <e v="#N/A"/>
    <e v="#N/A"/>
  </r>
  <r>
    <s v="07"/>
    <s v="Bronx"/>
    <s v="X156"/>
    <s v="75X017"/>
    <s v="X017"/>
    <s v="P.S. X017"/>
    <s v="K-8"/>
    <m/>
    <s v="750 CONCOURSE VILLAGE WEST"/>
    <e v="#N/A"/>
    <e v="#N/A"/>
  </r>
  <r>
    <s v="07"/>
    <s v="Bronx"/>
    <s v="X156"/>
    <s v="84X389"/>
    <s v="X389"/>
    <s v="Bronx Global Learning Institute for Girls Charter School"/>
    <s v="K-8"/>
    <m/>
    <s v="750 CONCOURSE VILLAGE WEST"/>
    <e v="#N/A"/>
    <e v="#N/A"/>
  </r>
  <r>
    <s v="07"/>
    <s v="Bronx"/>
    <s v="X040"/>
    <s v="07X179"/>
    <s v="X179"/>
    <s v="P.S. 179"/>
    <s v="Elementary"/>
    <s v="X"/>
    <s v="468 EAST 140 STREET"/>
    <e v="#N/A"/>
    <e v="#N/A"/>
  </r>
  <r>
    <s v="07"/>
    <s v="Bronx"/>
    <s v="X040"/>
    <s v="07X369"/>
    <s v="X369"/>
    <s v="Young Leaders Elementary School"/>
    <s v="Elementary"/>
    <s v="X"/>
    <s v="468 EAST 140 STREET"/>
    <e v="#N/A"/>
    <e v="#N/A"/>
  </r>
  <r>
    <s v="07"/>
    <s v="Bronx"/>
    <s v="X040"/>
    <s v="75X352"/>
    <s v="X352"/>
    <s v="The Vida Bogart School for All Children"/>
    <s v="K-8"/>
    <m/>
    <s v="468 EAST 140 STREET"/>
    <e v="#N/A"/>
    <e v="#N/A"/>
  </r>
  <r>
    <s v="06"/>
    <s v="Manhattan"/>
    <s v="M048"/>
    <s v="06M048"/>
    <s v="M048"/>
    <s v="P.S. 048 P.O. Michael J. Buczek"/>
    <s v="Elementary"/>
    <s v="X"/>
    <s v="4360-78 BROADWAY"/>
    <s v="10 out of 10"/>
    <s v="Fully Accessible"/>
  </r>
  <r>
    <s v="06"/>
    <s v="Manhattan"/>
    <s v="M090"/>
    <s v="06M319"/>
    <s v="M319"/>
    <s v="M.S. 319 - Maria Teresa"/>
    <s v="Junior High-Intermediate-Middle"/>
    <m/>
    <s v="21 JUMEL PLACE"/>
    <s v="10 out of 10"/>
    <s v="Fully Accessible"/>
  </r>
  <r>
    <s v="06"/>
    <s v="Manhattan"/>
    <s v="M090"/>
    <s v="06M324"/>
    <s v="M324"/>
    <s v="M.S. 324 - Patria Mirabal"/>
    <s v="Junior High-Intermediate-Middle"/>
    <m/>
    <s v="21 JUMEL PLACE"/>
    <s v="10 out of 10"/>
    <s v="Fully Accessible"/>
  </r>
  <r>
    <s v="06"/>
    <s v="Manhattan"/>
    <s v="M090"/>
    <s v="75M138"/>
    <s v="M138"/>
    <s v="P.S. 138"/>
    <s v="K-12 all grades"/>
    <s v="X"/>
    <s v="21 JUMEL PLACE"/>
    <s v="10 out of 10"/>
    <s v="Fully Accessible"/>
  </r>
  <r>
    <s v="06"/>
    <s v="Manhattan"/>
    <s v="M090"/>
    <s v="84M068"/>
    <s v="M068"/>
    <s v="KIPP Washington Heights Middle School"/>
    <s v="K-12 all grades"/>
    <m/>
    <s v="21 JUMEL PLACE"/>
    <s v="10 out of 10"/>
    <s v="Fully Accessible"/>
  </r>
  <r>
    <s v="06"/>
    <s v="Manhattan"/>
    <s v="M093"/>
    <s v="06M210"/>
    <s v="M210"/>
    <s v="P.S./I.S. 210 - Twenty-first Century Academy for Community Leadership"/>
    <s v="K-8"/>
    <s v="X"/>
    <s v="501-503 WEST 152 STREET"/>
    <s v="10 out of 10"/>
    <s v="Fully Accessible"/>
  </r>
  <r>
    <s v="06"/>
    <s v="Manhattan"/>
    <s v="M128"/>
    <s v="06M128"/>
    <s v="M128"/>
    <s v="P.S. 128 Audubon"/>
    <s v="Elementary"/>
    <s v="X"/>
    <s v="560 WEST 169 STREET"/>
    <s v="7 out of 10"/>
    <s v="Partially Accessible"/>
  </r>
  <r>
    <s v="06"/>
    <s v="Manhattan"/>
    <s v="M128"/>
    <s v="06M513"/>
    <s v="M513"/>
    <s v="Castle Bridge School"/>
    <s v="Elementary"/>
    <m/>
    <s v="560 WEST 169 STREET"/>
    <s v="7 out of 10"/>
    <s v="Partially Accessible"/>
  </r>
  <r>
    <s v="06"/>
    <s v="Manhattan"/>
    <s v="M153"/>
    <s v="06M153"/>
    <s v="M153"/>
    <s v="P.S. 153 Adam Clayton Powell"/>
    <s v="Elementary"/>
    <s v="X"/>
    <s v="1750 AMSTERDAM AVENUE"/>
    <s v="1 out of 10"/>
    <s v="Partially Accessible"/>
  </r>
  <r>
    <s v="06"/>
    <s v="Manhattan"/>
    <s v="M153"/>
    <s v="06M368"/>
    <s v="M368"/>
    <s v="Hamilton Heights School"/>
    <s v="Elementary"/>
    <m/>
    <s v="1750 AMSTERDAM AVENUE"/>
    <s v="1 out of 10"/>
    <s v="Partially Accessible"/>
  </r>
  <r>
    <s v="06"/>
    <s v="Manhattan"/>
    <s v="M173"/>
    <s v="06M173"/>
    <s v="M173"/>
    <s v="P.S. 173"/>
    <s v="Elementary"/>
    <s v="X"/>
    <s v="306 FORT WASHINGTON AVENUE"/>
    <s v="6 out of 10"/>
    <s v="Partially Accessible"/>
  </r>
  <r>
    <s v="06"/>
    <s v="Manhattan"/>
    <s v="M173"/>
    <s v="06M349"/>
    <s v="M349"/>
    <s v="Harbor Heights"/>
    <s v="Junior High-Intermediate-Middle"/>
    <m/>
    <s v="306 FORT WASHINGTON AVENUE"/>
    <s v="6 out of 10"/>
    <s v="Partially Accessible"/>
  </r>
  <r>
    <s v="06"/>
    <s v="Manhattan"/>
    <s v="M176"/>
    <s v="06M311"/>
    <s v="M311"/>
    <s v="Amistad Dual Language School"/>
    <s v="K-8"/>
    <m/>
    <s v="4862 BROADWAY"/>
    <s v="10 out of 10"/>
    <s v="Fully Accessible"/>
  </r>
  <r>
    <s v="06"/>
    <s v="Manhattan"/>
    <s v="M176"/>
    <s v="06M314"/>
    <s v="M314"/>
    <s v="Muscota"/>
    <s v="Elementary"/>
    <m/>
    <s v="4862 BROADWAY"/>
    <s v="10 out of 10"/>
    <s v="Fully Accessible"/>
  </r>
  <r>
    <s v="06"/>
    <s v="Manhattan"/>
    <s v="M178"/>
    <s v="06M178"/>
    <s v="M178"/>
    <s v="Professor Juan Bosch Public School"/>
    <s v="Elementary"/>
    <m/>
    <s v="12-18 ELLWOOD STREET"/>
    <s v="10 out of 10"/>
    <s v="Fully Accessible"/>
  </r>
  <r>
    <s v="06"/>
    <s v="Manhattan"/>
    <s v="M263"/>
    <s v="06M366"/>
    <s v="M366"/>
    <s v="Washington Heights Academy"/>
    <s v="K-8"/>
    <s v="X"/>
    <s v="202 SHERMAN AVE"/>
    <s v="10 out of 10"/>
    <s v="Fully Accessible"/>
  </r>
  <r>
    <s v="06"/>
    <s v="Manhattan"/>
    <s v="M465"/>
    <s v="06M462"/>
    <s v="M462"/>
    <s v="The College Academy"/>
    <s v="High school"/>
    <m/>
    <s v="549 AUDUBON AVENUE"/>
    <s v="7 out of 10"/>
    <s v="Partially Accessible"/>
  </r>
  <r>
    <s v="06"/>
    <s v="Manhattan"/>
    <s v="M465"/>
    <s v="06M463"/>
    <s v="M463"/>
    <s v="High School for Media and Communications"/>
    <s v="High school"/>
    <m/>
    <s v="549 AUDUBON AVENUE"/>
    <s v="7 out of 10"/>
    <s v="Partially Accessible"/>
  </r>
  <r>
    <s v="06"/>
    <s v="Manhattan"/>
    <s v="M465"/>
    <s v="06M467"/>
    <s v="M467"/>
    <s v="High School for Law and Public Service"/>
    <s v="High school"/>
    <m/>
    <s v="549 AUDUBON AVENUE"/>
    <s v="7 out of 10"/>
    <s v="Partially Accessible"/>
  </r>
  <r>
    <s v="06"/>
    <s v="Manhattan"/>
    <s v="M465"/>
    <s v="06M468"/>
    <s v="M468"/>
    <s v="High School for Health Careers and Sciences"/>
    <s v="High school"/>
    <m/>
    <s v="549 AUDUBON AVENUE"/>
    <s v="7 out of 10"/>
    <s v="Partially Accessible"/>
  </r>
  <r>
    <s v="06"/>
    <s v="Manhattan"/>
    <s v="M540"/>
    <s v="06M540"/>
    <s v="M540"/>
    <s v="A. Philip Randolph Campus High School"/>
    <s v="High school"/>
    <m/>
    <s v="443 WEST 135 STREET"/>
    <s v="6 out of 10"/>
    <s v="Partially Accessible"/>
  </r>
  <r>
    <s v="06"/>
    <s v="Manhattan"/>
    <s v="M876"/>
    <s v="06M552"/>
    <s v="M552"/>
    <s v="Gregorio Luperon High School for Science and Mathematics"/>
    <s v="High school"/>
    <m/>
    <s v="501 WEST 165TH STREET"/>
    <s v="10 out of 10"/>
    <s v="Fully Accessible"/>
  </r>
  <r>
    <s v="05"/>
    <s v="Manhattan"/>
    <s v="M030"/>
    <s v="05M030"/>
    <s v="M030"/>
    <s v="P.S. 030 Hernandez/Hughes"/>
    <s v="Elementary"/>
    <s v="X"/>
    <s v="144-176 EAST 128 STREET"/>
    <s v="4 out of 10"/>
    <s v="Partially Accessible"/>
  </r>
  <r>
    <s v="05"/>
    <s v="Manhattan"/>
    <s v="M030"/>
    <s v="75M138"/>
    <s v="M138"/>
    <s v="P.S. 138"/>
    <s v="K-12 all grades"/>
    <s v="X"/>
    <s v="144-176 EAST 128 STREET"/>
    <s v="4 out of 10"/>
    <s v="Partially Accessible"/>
  </r>
  <r>
    <s v="05"/>
    <s v="Manhattan"/>
    <s v="M030"/>
    <s v="84M384"/>
    <s v="M384"/>
    <s v="Success Academy Charter School - Harlem 2"/>
    <s v="K-8"/>
    <m/>
    <s v="144-176 EAST 128 STREET"/>
    <s v="4 out of 10"/>
    <s v="Partially Accessible"/>
  </r>
  <r>
    <s v="05"/>
    <s v="Manhattan"/>
    <s v="M092"/>
    <s v="05M092"/>
    <s v="M092"/>
    <s v="P.S. 092 Mary McLeod Bethune"/>
    <s v="Elementary"/>
    <s v="X"/>
    <s v="222 WEST 134 STREET"/>
    <s v="9 out of 10"/>
    <s v="Fully Accessible"/>
  </r>
  <r>
    <s v="05"/>
    <s v="Manhattan"/>
    <s v="M092"/>
    <s v="84M350"/>
    <s v="M350"/>
    <s v="Democracy Prep Charter School"/>
    <s v="K-12 all grades"/>
    <m/>
    <s v="222 WEST 134 STREET"/>
    <s v="9 out of 10"/>
    <s v="Fully Accessible"/>
  </r>
  <r>
    <s v="05"/>
    <s v="Manhattan"/>
    <s v="M092"/>
    <s v="84M388"/>
    <s v="M388"/>
    <s v="St. HOPE Leadership Academy Charter School"/>
    <s v="Junior High-Intermediate-Middle"/>
    <m/>
    <s v="222 WEST 134 STREET"/>
    <s v="9 out of 10"/>
    <s v="Fully Accessible"/>
  </r>
  <r>
    <s v="05"/>
    <s v="Manhattan"/>
    <s v="M125"/>
    <s v="05M125"/>
    <s v="M125"/>
    <s v="P.S. 125 Ralph Bunche"/>
    <s v="Elementary"/>
    <s v="X"/>
    <s v="425 WEST 123 STREET"/>
    <s v="7 out of 10"/>
    <s v="Partially Accessible"/>
  </r>
  <r>
    <s v="05"/>
    <s v="Manhattan"/>
    <s v="M125"/>
    <s v="05M362"/>
    <s v="M362"/>
    <s v="Columbia Secondary School"/>
    <s v="Secondary School"/>
    <m/>
    <s v="425 WEST 123 STREET"/>
    <s v="7 out of 10"/>
    <s v="Partially Accessible"/>
  </r>
  <r>
    <s v="05"/>
    <s v="Manhattan"/>
    <s v="M125"/>
    <s v="84M726"/>
    <s v="M726"/>
    <s v="KIPP STAR College Prep Charter School"/>
    <s v="K-12 all grades"/>
    <m/>
    <s v="433 WEST 123 STREET"/>
    <s v="7 out of 10"/>
    <s v="Partially Accessible"/>
  </r>
  <r>
    <s v="05"/>
    <s v="Manhattan"/>
    <s v="M175"/>
    <s v="05M175"/>
    <s v="M175"/>
    <s v="P.S. 175 Henry H Garnet"/>
    <s v="Elementary"/>
    <s v="X"/>
    <s v="175 WEST 134 STREET"/>
    <s v="3 out of 10"/>
    <s v="Partially Accessible"/>
  </r>
  <r>
    <s v="05"/>
    <s v="Manhattan"/>
    <s v="M175"/>
    <s v="84M482"/>
    <s v="M482"/>
    <s v="Success Academy Charter School - Harlem 5"/>
    <s v="K-8"/>
    <m/>
    <s v="175 WEST 134 STREET"/>
    <s v="3 out of 10"/>
    <s v="Partially Accessible"/>
  </r>
  <r>
    <s v="05"/>
    <s v="Manhattan"/>
    <s v="M195"/>
    <s v="05M514"/>
    <s v="M514"/>
    <s v="New Design Middle School"/>
    <s v="Junior High-Intermediate-Middle"/>
    <m/>
    <s v="625 WEST 133 STREET"/>
    <s v="9 out of 10"/>
    <s v="Fully Accessible"/>
  </r>
  <r>
    <s v="05"/>
    <s v="Manhattan"/>
    <s v="M195"/>
    <s v="84M336"/>
    <s v="M336"/>
    <s v="KIPP Infinity Charter School"/>
    <s v="K-12 all grades"/>
    <m/>
    <s v="625 WEST 133 STREET"/>
    <s v="9 out of 10"/>
    <s v="Fully Accessible"/>
  </r>
  <r>
    <s v="05"/>
    <s v="Manhattan"/>
    <s v="M195"/>
    <s v="84M726"/>
    <s v="M726"/>
    <s v="KIPP STAR College Prep Charter School"/>
    <s v="K-12 all grades"/>
    <m/>
    <s v="625 WEST 133 STREET"/>
    <s v="9 out of 10"/>
    <s v="Fully Accessible"/>
  </r>
  <r>
    <s v="05"/>
    <s v="Manhattan"/>
    <s v="M200"/>
    <s v="05M200"/>
    <s v="M200"/>
    <s v="P.S. 200- The James McCune Smith School"/>
    <s v="Elementary"/>
    <s v="X"/>
    <s v="2589 7 AVENUE"/>
    <s v="9 out of 10"/>
    <s v="Fully Accessible"/>
  </r>
  <r>
    <s v="05"/>
    <s v="Manhattan"/>
    <s v="M200"/>
    <s v="75M811"/>
    <s v="M811"/>
    <s v="P.S. M811 - Mickey Mantle School"/>
    <s v="K-8"/>
    <s v="X"/>
    <s v="2589 7 AVENUE"/>
    <s v="9 out of 10"/>
    <s v="Fully Accessible"/>
  </r>
  <r>
    <s v="05"/>
    <s v="Manhattan"/>
    <s v="M501"/>
    <s v="05M157"/>
    <s v="M157"/>
    <s v="The Urban Assembly School for Global Commerce"/>
    <s v="High school"/>
    <m/>
    <s v="2005 MADISON AVENUE"/>
    <s v="9 out of 10"/>
    <s v="Fully Accessible"/>
  </r>
  <r>
    <s v="05"/>
    <s v="Manhattan"/>
    <s v="M501"/>
    <s v="84M341"/>
    <s v="M341"/>
    <s v="Harlem Children's Zone Promise Academy II Charter School"/>
    <s v="K-12 all grades"/>
    <m/>
    <s v="2005 MADISON AVENUE"/>
    <s v="9 out of 10"/>
    <s v="Fully Accessible"/>
  </r>
  <r>
    <s v="05"/>
    <s v="Manhattan"/>
    <s v="M501"/>
    <s v="84M481"/>
    <s v="M481"/>
    <s v="Democracy Prep Harlem Charter School"/>
    <s v="K-12 all grades"/>
    <m/>
    <s v="2005 MADISON AVENUE"/>
    <s v="9 out of 10"/>
    <s v="Fully Accessible"/>
  </r>
  <r>
    <s v="04"/>
    <s v="Manhattan"/>
    <s v="M007"/>
    <s v="04M007"/>
    <s v="M007"/>
    <s v="P.S. 007 Samuel Stern"/>
    <s v="K-8"/>
    <s v="X"/>
    <s v="160 EAST 120 STREET"/>
    <s v="9 out of 10"/>
    <s v="Fully Accessible"/>
  </r>
  <r>
    <s v="04"/>
    <s v="Manhattan"/>
    <s v="M050"/>
    <s v="04M964"/>
    <s v="M964"/>
    <s v="Central Park East II"/>
    <s v="K-8"/>
    <s v="X"/>
    <s v="433 EAST 100 STREET"/>
    <s v="1 out of 10"/>
    <s v="Partially Accessible"/>
  </r>
  <r>
    <s v="04"/>
    <s v="Manhattan"/>
    <s v="M050"/>
    <s v="84M337"/>
    <s v="M337"/>
    <s v="NYC Autism Charter School East Harlem"/>
    <s v="Ungraded"/>
    <m/>
    <s v="433 EAST 100 STREET"/>
    <s v="1 out of 10"/>
    <s v="Partially Accessible"/>
  </r>
  <r>
    <s v="04"/>
    <s v="Manhattan"/>
    <s v="M050"/>
    <s v="84M382"/>
    <s v="M382"/>
    <s v="DREAM Charter School"/>
    <s v="K-12 all grades"/>
    <s v="X"/>
    <s v="433 EAST 100 STREET"/>
    <s v="1 out of 10"/>
    <s v="Partially Accessible"/>
  </r>
  <r>
    <s v="04"/>
    <s v="Manhattan"/>
    <s v="M101"/>
    <s v="04M375"/>
    <s v="M375"/>
    <s v="Mosaic Preparatory Academy"/>
    <s v="Elementary"/>
    <s v="X"/>
    <s v="141 EAST 111 STREET"/>
    <s v="9 out of 10"/>
    <s v="Fully Accessible"/>
  </r>
  <r>
    <s v="04"/>
    <s v="Manhattan"/>
    <s v="M101"/>
    <s v="75M811"/>
    <s v="M811"/>
    <s v="P.S. M811 - Mickey Mantle School"/>
    <s v="K-8"/>
    <s v="X"/>
    <s v="141 EAST 111 STREET"/>
    <s v="9 out of 10"/>
    <s v="Fully Accessible"/>
  </r>
  <r>
    <s v="04"/>
    <s v="Manhattan"/>
    <s v="M101"/>
    <s v="84M385"/>
    <s v="M385"/>
    <s v="Success Academy Charter School - Harlem 3"/>
    <s v="K-12 all grades"/>
    <m/>
    <s v="141 EAST 111 STREET"/>
    <s v="9 out of 10"/>
    <s v="Fully Accessible"/>
  </r>
  <r>
    <s v="04"/>
    <s v="Manhattan"/>
    <s v="M107"/>
    <s v="04M680"/>
    <s v="M680"/>
    <s v="Heritage School, The"/>
    <s v="High school"/>
    <m/>
    <s v="1680 LEXINGTON AVENUE"/>
    <s v="7 out of 10"/>
    <s v="Partially Accessible"/>
  </r>
  <r>
    <s v="04"/>
    <s v="Manhattan"/>
    <s v="M146"/>
    <s v="04M146"/>
    <s v="M146"/>
    <s v="P.S. 146 Ann M. Short"/>
    <s v="Elementary"/>
    <s v="X"/>
    <s v="421 EAST 106 STREET"/>
    <s v="8 out of 10"/>
    <s v="Partially Accessible"/>
  </r>
  <r>
    <s v="04"/>
    <s v="Manhattan"/>
    <s v="M146"/>
    <s v="75M169"/>
    <s v="M169"/>
    <s v="P.S. M169 - Robert F. Kennedy"/>
    <s v="K-12 all grades"/>
    <m/>
    <s v="421 EAST 106 STREET"/>
    <s v="8 out of 10"/>
    <s v="Partially Accessible"/>
  </r>
  <r>
    <s v="04"/>
    <s v="Manhattan"/>
    <s v="M435"/>
    <s v="04M435"/>
    <s v="M435"/>
    <s v="Manhattan Center for Science and Mathematics"/>
    <s v="High school"/>
    <m/>
    <s v="260 PLEASANT AVENUE"/>
    <s v="7 out of 10"/>
    <s v="Partially Accessible"/>
  </r>
  <r>
    <s v="04"/>
    <s v="Manhattan"/>
    <s v="M435"/>
    <s v="04M825"/>
    <s v="M825"/>
    <s v="Isaac Newton Middle School for Math &amp; Science"/>
    <s v="Junior High-Intermediate-Middle"/>
    <m/>
    <s v="260 PLEASANT AVENUE"/>
    <s v="7 out of 10"/>
    <s v="Partially Accessible"/>
  </r>
  <r>
    <s v="04"/>
    <s v="Manhattan"/>
    <s v="M435"/>
    <s v="75M169"/>
    <s v="M169"/>
    <s v="P.S. M169 - Robert F. Kennedy"/>
    <s v="K-12 all grades"/>
    <m/>
    <s v="260 PLEASANT AVENUE"/>
    <s v="7 out of 10"/>
    <s v="Partially Accessible"/>
  </r>
  <r>
    <s v="03"/>
    <s v="Manhattan"/>
    <s v="M044"/>
    <s v="03M245"/>
    <s v="M245"/>
    <s v="M.S. M245 The Computer School"/>
    <s v="Junior High-Intermediate-Middle"/>
    <m/>
    <s v="100 WEST  77 STREET"/>
    <s v="6 out of 10"/>
    <s v="Partially Accessible"/>
  </r>
  <r>
    <s v="03"/>
    <s v="Manhattan"/>
    <s v="M044"/>
    <s v="03M247"/>
    <s v="M247"/>
    <s v="M.S. M247 Dual Language Middle School"/>
    <s v="Junior High-Intermediate-Middle"/>
    <m/>
    <s v="100 WEST  77 STREET"/>
    <s v="6 out of 10"/>
    <s v="Partially Accessible"/>
  </r>
  <r>
    <s v="03"/>
    <s v="Manhattan"/>
    <s v="M044"/>
    <s v="03M334"/>
    <s v="M334"/>
    <s v="The Anderson School"/>
    <s v="K-8"/>
    <m/>
    <s v="100 WEST  77 STREET"/>
    <s v="6 out of 10"/>
    <s v="Partially Accessible"/>
  </r>
  <r>
    <s v="03"/>
    <s v="Manhattan"/>
    <s v="M075"/>
    <s v="03M075"/>
    <s v="M075"/>
    <s v="P.S. 075 Emily Dickinson"/>
    <s v="Elementary"/>
    <m/>
    <s v="735 WEST END AVENUE"/>
    <s v="4 out of 10"/>
    <s v="Partially Accessible"/>
  </r>
  <r>
    <s v="03"/>
    <s v="Manhattan"/>
    <s v="M075"/>
    <s v="03M250"/>
    <s v="M250"/>
    <s v="M.S. 250 West Side Collaborative Middle School"/>
    <s v="Junior High-Intermediate-Middle"/>
    <m/>
    <s v="735 WEST END AVENUE"/>
    <s v="4 out of 10"/>
    <s v="Partially Accessible"/>
  </r>
  <r>
    <s v="03"/>
    <s v="Manhattan"/>
    <s v="M118"/>
    <s v="03M256"/>
    <s v="M256"/>
    <s v="Lafayette Academy"/>
    <s v="Junior High-Intermediate-Middle"/>
    <m/>
    <s v="154 WEST  93 STREET"/>
    <s v="9 out of 10"/>
    <s v="Fully Accessible"/>
  </r>
  <r>
    <s v="03"/>
    <s v="Manhattan"/>
    <s v="M118"/>
    <s v="03M258"/>
    <s v="M258"/>
    <s v="Community Action School - MS 258"/>
    <s v="Junior High-Intermediate-Middle"/>
    <m/>
    <s v="154 WEST  93 STREET"/>
    <s v="9 out of 10"/>
    <s v="Fully Accessible"/>
  </r>
  <r>
    <s v="03"/>
    <s v="Manhattan"/>
    <s v="M118"/>
    <s v="03M333"/>
    <s v="M333"/>
    <s v="P.S. 333 Manhattan School for Children"/>
    <s v="K-8"/>
    <m/>
    <s v="154 WEST  93 STREET"/>
    <s v="9 out of 10"/>
    <s v="Fully Accessible"/>
  </r>
  <r>
    <s v="03"/>
    <s v="Manhattan"/>
    <s v="M144"/>
    <s v="03M242"/>
    <s v="M242"/>
    <s v="P.S. 242 - The Young Diplomats Magnet Academy"/>
    <s v="Elementary"/>
    <s v="X"/>
    <s v="134 WEST 122 STREET"/>
    <s v="1 out of 10"/>
    <s v="Partially Accessible"/>
  </r>
  <r>
    <s v="03"/>
    <s v="Manhattan"/>
    <s v="M144"/>
    <s v="84M861"/>
    <s v="M861"/>
    <s v="Future Leaders Institute Charter School"/>
    <s v="K-8"/>
    <m/>
    <s v="134 WEST 122 STREET"/>
    <s v="1 out of 10"/>
    <s v="Partially Accessible"/>
  </r>
  <r>
    <s v="03"/>
    <s v="Manhattan"/>
    <s v="M166"/>
    <s v="03M166"/>
    <s v="M166"/>
    <s v="P.S. 166 The Richard Rodgers School of The Arts and Technology"/>
    <s v="Elementary"/>
    <m/>
    <s v="132 WEST  89 STREET"/>
    <s v="8 out of 10"/>
    <s v="Partially Accessible"/>
  </r>
  <r>
    <s v="03"/>
    <s v="Manhattan"/>
    <s v="M180"/>
    <s v="03M180"/>
    <s v="M180"/>
    <s v="P.S. 180 Hugo Newman"/>
    <s v="K-8"/>
    <s v="X"/>
    <s v="370 WEST 120TH STREET"/>
    <s v="5 out of 10"/>
    <s v="Partially Accessible"/>
  </r>
  <r>
    <s v="03"/>
    <s v="Manhattan"/>
    <s v="M342"/>
    <s v="03M191"/>
    <s v="M191"/>
    <s v="The Riverside School for Makers and Artists"/>
    <s v="K-8"/>
    <s v="X"/>
    <s v="300 WEST 61ST STREET"/>
    <s v="10 out of 10"/>
    <s v="Fully Accessible"/>
  </r>
  <r>
    <s v="03"/>
    <s v="Manhattan"/>
    <s v="M470"/>
    <s v="03M402"/>
    <s v="M402"/>
    <s v="The Urban Assembly School for Green Careers"/>
    <s v="High school"/>
    <m/>
    <s v="145 WEST  84 STREET"/>
    <s v="9 out of 10"/>
    <s v="Fully Accessible"/>
  </r>
  <r>
    <s v="03"/>
    <s v="Manhattan"/>
    <s v="M470"/>
    <s v="03M403"/>
    <s v="M403"/>
    <s v="The Global Learning Collaborative"/>
    <s v="High school"/>
    <m/>
    <s v="145 WEST  84 STREET"/>
    <s v="9 out of 10"/>
    <s v="Fully Accessible"/>
  </r>
  <r>
    <s v="03"/>
    <s v="Manhattan"/>
    <s v="M470"/>
    <s v="03M404"/>
    <s v="M404"/>
    <s v="Innovation Diploma Plus"/>
    <s v="High school"/>
    <m/>
    <s v="145 WEST  84 STREET"/>
    <s v="9 out of 10"/>
    <s v="Fully Accessible"/>
  </r>
  <r>
    <s v="03"/>
    <s v="Manhattan"/>
    <s v="M470"/>
    <s v="03M417"/>
    <s v="M417"/>
    <s v="Frank McCourt High School"/>
    <s v="High school"/>
    <m/>
    <s v="145 WEST  84 STREET"/>
    <s v="9 out of 10"/>
    <s v="Fully Accessible"/>
  </r>
  <r>
    <s v="03"/>
    <s v="Manhattan"/>
    <s v="M470"/>
    <s v="84M523"/>
    <s v="M523"/>
    <s v="Success Academy Charter School - Upper West"/>
    <s v="K-8"/>
    <m/>
    <s v="145 WEST  84 STREET"/>
    <s v="9 out of 10"/>
    <s v="Fully Accessible"/>
  </r>
  <r>
    <s v="03"/>
    <s v="Manhattan"/>
    <s v="M506"/>
    <s v="03M505"/>
    <s v="M505"/>
    <s v="Edward A. Reynolds West Side High School"/>
    <s v="High school"/>
    <m/>
    <s v="140 WEST 102 STREET"/>
    <s v="10 out of 10"/>
    <s v="Fully Accessible"/>
  </r>
  <r>
    <s v="02"/>
    <s v="Manhattan"/>
    <s v="M070"/>
    <s v="02M312"/>
    <s v="M312"/>
    <s v="New York City Lab Middle School for Collaborative Studies"/>
    <s v="Junior High-Intermediate-Middle"/>
    <m/>
    <s v="333 WEST  17 STREET"/>
    <s v="9 out of 10"/>
    <s v="Fully Accessible"/>
  </r>
  <r>
    <s v="02"/>
    <s v="Manhattan"/>
    <s v="M070"/>
    <s v="02M412"/>
    <s v="M412"/>
    <s v="N.Y.C. Lab School for Collaborative Studies"/>
    <s v="High school"/>
    <m/>
    <s v="333 WEST  17 STREET"/>
    <s v="9 out of 10"/>
    <s v="Fully Accessible"/>
  </r>
  <r>
    <s v="02"/>
    <s v="Manhattan"/>
    <s v="M070"/>
    <s v="02M414"/>
    <s v="M414"/>
    <s v="N.Y.C. Museum School"/>
    <s v="High school"/>
    <m/>
    <s v="333 WEST  17 STREET"/>
    <s v="9 out of 10"/>
    <s v="Fully Accessible"/>
  </r>
  <r>
    <s v="02"/>
    <s v="Manhattan"/>
    <s v="M089"/>
    <s v="02M089"/>
    <s v="M089"/>
    <s v="P.S. 89"/>
    <s v="Elementary"/>
    <s v="X"/>
    <s v="201 WARREN STREET"/>
    <s v="10 out of 10"/>
    <s v="Fully Accessible"/>
  </r>
  <r>
    <s v="02"/>
    <s v="Manhattan"/>
    <s v="M089"/>
    <s v="02M289"/>
    <s v="M289"/>
    <s v="I.S. 289"/>
    <s v="Junior High-Intermediate-Middle"/>
    <m/>
    <s v="201 WARREN STREET"/>
    <s v="10 out of 10"/>
    <s v="Fully Accessible"/>
  </r>
  <r>
    <s v="02"/>
    <s v="Manhattan"/>
    <s v="M114"/>
    <s v="02M114"/>
    <s v="M114"/>
    <s v="East Side Middle School"/>
    <s v="Junior High-Intermediate-Middle"/>
    <m/>
    <s v="331 EAST 91ST STREET"/>
    <s v="10 out of 10"/>
    <s v="Fully Accessible"/>
  </r>
  <r>
    <s v="02"/>
    <s v="Manhattan"/>
    <s v="M114"/>
    <s v="75M138"/>
    <s v="M138"/>
    <s v="P.S. 138"/>
    <s v="K-12 all grades"/>
    <s v="X"/>
    <s v="331 EAST 91ST STREET"/>
    <s v="10 out of 10"/>
    <s v="Fully Accessible"/>
  </r>
  <r>
    <s v="02"/>
    <s v="Manhattan"/>
    <s v="M124"/>
    <s v="02M124"/>
    <s v="M124"/>
    <s v="P.S. 124 Yung Wing"/>
    <s v="Elementary"/>
    <s v="X"/>
    <s v="40 DIVISION STREET"/>
    <s v="1 out of 10"/>
    <s v="Partially Accessible"/>
  </r>
  <r>
    <s v="02"/>
    <s v="Manhattan"/>
    <s v="M158"/>
    <s v="02M158"/>
    <s v="M158"/>
    <s v="P.S. 158 Bayard Taylor"/>
    <s v="Elementary"/>
    <m/>
    <s v="1458 YORK AVENUE"/>
    <s v="8 out of 10"/>
    <s v="Partially Accessible"/>
  </r>
  <r>
    <s v="02"/>
    <s v="Manhattan"/>
    <s v="M158"/>
    <s v="02M177"/>
    <s v="M177"/>
    <s v="Yorkville East Middle School"/>
    <s v="Junior High-Intermediate-Middle"/>
    <m/>
    <s v="1458 YORK AVENUE"/>
    <s v="8 out of 10"/>
    <s v="Partially Accessible"/>
  </r>
  <r>
    <s v="02"/>
    <s v="Manhattan"/>
    <s v="M338"/>
    <s v="02M051"/>
    <s v="M051"/>
    <s v="P.S. 051 Elias Howe"/>
    <s v="Elementary"/>
    <s v="X"/>
    <s v="525 WEST 44TH STREET"/>
    <s v="10 out of 10"/>
    <s v="Fully Accessible"/>
  </r>
  <r>
    <s v="02"/>
    <s v="Manhattan"/>
    <s v="M338"/>
    <s v="75M094"/>
    <s v="M094"/>
    <s v="P.S. M094"/>
    <s v="K-12 all grades"/>
    <m/>
    <s v="525 WEST 44TH STREET"/>
    <s v="10 out of 10"/>
    <s v="Fully Accessible"/>
  </r>
  <r>
    <s v="02"/>
    <s v="Manhattan"/>
    <s v="M440"/>
    <s v="02M313"/>
    <s v="M313"/>
    <s v="James Baldwin School, The: A School for Expeditionary Learning"/>
    <s v="High school"/>
    <m/>
    <s v="351 WEST  18 STREET"/>
    <s v="7 out of 10"/>
    <s v="Partially Accessible"/>
  </r>
  <r>
    <s v="02"/>
    <s v="Manhattan"/>
    <s v="M440"/>
    <s v="02M392"/>
    <s v="M392"/>
    <s v="Manhattan Business Academy"/>
    <s v="High school"/>
    <m/>
    <s v="351 WEST  18 STREET"/>
    <s v="7 out of 10"/>
    <s v="Partially Accessible"/>
  </r>
  <r>
    <s v="02"/>
    <s v="Manhattan"/>
    <s v="M440"/>
    <s v="02M419"/>
    <s v="M419"/>
    <s v="Landmark High School"/>
    <s v="High school"/>
    <m/>
    <s v="351 WEST  18 STREET"/>
    <s v="7 out of 10"/>
    <s v="Partially Accessible"/>
  </r>
  <r>
    <s v="02"/>
    <s v="Manhattan"/>
    <s v="M440"/>
    <s v="02M422"/>
    <s v="M422"/>
    <s v="Quest to Learn"/>
    <s v="Secondary School"/>
    <m/>
    <s v="351 WEST  18 STREET"/>
    <s v="7 out of 10"/>
    <s v="Partially Accessible"/>
  </r>
  <r>
    <s v="02"/>
    <s v="Manhattan"/>
    <s v="M440"/>
    <s v="02M437"/>
    <s v="M437"/>
    <s v="Hudson High School of Learning Technologies"/>
    <s v="High school"/>
    <m/>
    <s v="351 WEST  18 STREET"/>
    <s v="7 out of 10"/>
    <s v="Partially Accessible"/>
  </r>
  <r>
    <s v="02"/>
    <s v="Manhattan"/>
    <s v="M440"/>
    <s v="02M605"/>
    <s v="M605"/>
    <s v="Humanities Preparatory Academy"/>
    <s v="High school"/>
    <m/>
    <s v="351 WEST  18 STREET"/>
    <s v="7 out of 10"/>
    <s v="Partially Accessible"/>
  </r>
  <r>
    <s v="02"/>
    <s v="Manhattan"/>
    <s v="M440"/>
    <s v="75M751"/>
    <s v="M751"/>
    <s v="Manhattan School for Career Development"/>
    <s v="High school"/>
    <m/>
    <s v="351 WEST  18 STREET"/>
    <s v="7 out of 10"/>
    <s v="Partially Accessible"/>
  </r>
  <r>
    <s v="02"/>
    <s v="Manhattan"/>
    <s v="M460"/>
    <s v="02M374"/>
    <s v="M374"/>
    <s v="Gramercy Arts High School"/>
    <s v="High school"/>
    <m/>
    <s v="40 IRVING PLACE"/>
    <s v="9 out of 10"/>
    <s v="Fully Accessible"/>
  </r>
  <r>
    <s v="02"/>
    <s v="Manhattan"/>
    <s v="M460"/>
    <s v="02M399"/>
    <s v="M399"/>
    <s v="The High School For Language And Diplomacy "/>
    <s v="High school"/>
    <m/>
    <s v="40 IRVING PLACE"/>
    <s v="9 out of 10"/>
    <s v="Fully Accessible"/>
  </r>
  <r>
    <s v="02"/>
    <s v="Manhattan"/>
    <s v="M460"/>
    <s v="02M438"/>
    <s v="M438"/>
    <s v="International High School at Union Square"/>
    <s v="High school"/>
    <m/>
    <s v="40 IRVING PLACE"/>
    <s v="9 out of 10"/>
    <s v="Fully Accessible"/>
  </r>
  <r>
    <s v="02"/>
    <s v="Manhattan"/>
    <s v="M460"/>
    <s v="02M533"/>
    <s v="M533"/>
    <s v="Union Square Academy for Health Sciences"/>
    <s v="High school"/>
    <m/>
    <s v="40 IRVING PLACE"/>
    <s v="9 out of 10"/>
    <s v="Fully Accessible"/>
  </r>
  <r>
    <s v="02"/>
    <s v="Manhattan"/>
    <s v="M460"/>
    <s v="02M546"/>
    <s v="M546"/>
    <s v="Academy for Software Engineering"/>
    <s v="High school"/>
    <m/>
    <s v="40 IRVING PLACE"/>
    <s v="9 out of 10"/>
    <s v="Fully Accessible"/>
  </r>
  <r>
    <s v="02"/>
    <s v="Manhattan"/>
    <s v="M460"/>
    <s v="84M174"/>
    <s v="M174"/>
    <s v="Success Academy Union Square (Manhattan 1)"/>
    <s v="K-8"/>
    <m/>
    <s v="40 IRVING PLACE"/>
    <s v="9 out of 10"/>
    <s v="Fully Accessible"/>
  </r>
  <r>
    <s v="02"/>
    <s v="Manhattan"/>
    <s v="M488"/>
    <s v="02M059"/>
    <s v="M059"/>
    <s v="P.S. 059 Beekman Hill International"/>
    <s v="Elementary"/>
    <s v="X"/>
    <s v="231-249 EAST 56 STREET"/>
    <s v="10 out of 10"/>
    <s v="Fully Accessible"/>
  </r>
  <r>
    <s v="02"/>
    <s v="Manhattan"/>
    <s v="M488"/>
    <s v="02M630"/>
    <s v="M630"/>
    <s v="Art and Design High School"/>
    <s v="High school"/>
    <m/>
    <s v="231-249 EAST 56 STREET"/>
    <s v="10 out of 10"/>
    <s v="Fully Accessible"/>
  </r>
  <r>
    <s v="02"/>
    <s v="Manhattan"/>
    <s v="M488"/>
    <s v="75M169"/>
    <s v="M169"/>
    <s v="P.S. M169 - Robert F. Kennedy"/>
    <s v="K-12 all grades"/>
    <m/>
    <s v="231-249 EAST 56 STREET"/>
    <s v="10 out of 10"/>
    <s v="Fully Accessible"/>
  </r>
  <r>
    <s v="02"/>
    <s v="Manhattan"/>
    <s v="M520"/>
    <s v="02M135"/>
    <s v="M135"/>
    <s v="The Urban Assembly School for Emergency Management"/>
    <s v="High school"/>
    <m/>
    <s v="411 PEARL STREET"/>
    <s v="9 out of 10"/>
    <s v="Fully Accessible"/>
  </r>
  <r>
    <s v="02"/>
    <s v="Manhattan"/>
    <s v="M520"/>
    <s v="02M280"/>
    <s v="M280"/>
    <s v="Manhattan Early College School for Advertising"/>
    <s v="High school"/>
    <m/>
    <s v="411 PEARL STREET"/>
    <s v="9 out of 10"/>
    <s v="Fully Accessible"/>
  </r>
  <r>
    <s v="02"/>
    <s v="Manhattan"/>
    <s v="M520"/>
    <s v="02M282"/>
    <s v="M282"/>
    <s v="Urban Assembly Maker Academy"/>
    <s v="High school"/>
    <m/>
    <s v="411 PEARL STREET"/>
    <s v="9 out of 10"/>
    <s v="Fully Accessible"/>
  </r>
  <r>
    <s v="02"/>
    <s v="Manhattan"/>
    <s v="M520"/>
    <s v="02M520"/>
    <s v="M520"/>
    <s v="Murry Bergtraum High School for Business Careers"/>
    <s v="High school"/>
    <m/>
    <s v="411 PEARL STREET"/>
    <s v="9 out of 10"/>
    <s v="Fully Accessible"/>
  </r>
  <r>
    <s v="01"/>
    <s v="Manhattan"/>
    <s v="M060"/>
    <m/>
    <m/>
    <m/>
    <s v="Middle School"/>
    <m/>
    <m/>
    <m/>
    <m/>
  </r>
  <r>
    <s v="01"/>
    <s v="Manhattan"/>
    <s v="M020"/>
    <s v="01M020"/>
    <s v="M020"/>
    <s v="P.S. 020 Anna Silver"/>
    <s v="Elementary"/>
    <s v="X"/>
    <s v="166 ESSEX STREET"/>
    <s v="4 out of 10"/>
    <s v="Partially Accessible"/>
  </r>
  <r>
    <s v="01"/>
    <s v="Manhattan"/>
    <s v="M025"/>
    <s v="01M378"/>
    <s v="M378"/>
    <s v="School for Global Leaders"/>
    <s v="Junior High-Intermediate-Middle"/>
    <m/>
    <s v="145 STANTON STREET"/>
    <s v="1 out of 10"/>
    <s v="Partially Accessible"/>
  </r>
  <r>
    <s v="01"/>
    <s v="Manhattan"/>
    <s v="M025"/>
    <s v="01M509"/>
    <s v="M509"/>
    <s v="Marta Valle High School"/>
    <s v="High school"/>
    <m/>
    <s v="145 STANTON STREET"/>
    <s v="1 out of 10"/>
    <s v="Partially Accessible"/>
  </r>
  <r>
    <s v="01"/>
    <s v="Manhattan"/>
    <s v="M025"/>
    <s v="01M515"/>
    <s v="M515"/>
    <s v="Lower East Side Preparatory High School"/>
    <s v="High school"/>
    <m/>
    <s v="145 STANTON STREET"/>
    <s v="1 out of 10"/>
    <s v="Partially Accessible"/>
  </r>
  <r>
    <s v="01"/>
    <s v="Manhattan"/>
    <s v="M056"/>
    <s v="01M292"/>
    <s v="M292"/>
    <s v="Orchard Collegiate Academy"/>
    <s v="High school"/>
    <m/>
    <s v="220 HENRY STREET"/>
    <s v="4 out of 10"/>
    <s v="Partially Accessible"/>
  </r>
  <r>
    <s v="01"/>
    <s v="Manhattan"/>
    <s v="M056"/>
    <s v="01M332"/>
    <s v="M332"/>
    <s v="University Neighborhood Middle School"/>
    <s v="Junior High-Intermediate-Middle"/>
    <m/>
    <s v="220 HENRY STREET"/>
    <s v="4 out of 10"/>
    <s v="Partially Accessible"/>
  </r>
  <r>
    <s v="01"/>
    <s v="Manhattan"/>
    <s v="M056"/>
    <s v="84M080"/>
    <s v="M080"/>
    <s v="Manhattan Charter School II"/>
    <s v="Elementary"/>
    <m/>
    <s v="220 HENRY STREET"/>
    <s v="4 out of 10"/>
    <s v="Partially Accessible"/>
  </r>
  <r>
    <s v="01"/>
    <s v="Manhattan"/>
    <s v="M134"/>
    <s v="01M134"/>
    <s v="M134"/>
    <s v="P.S. 134 Henrietta Szold"/>
    <s v="Elementary"/>
    <m/>
    <s v="293 EAST BROADWAY"/>
    <s v="9 out of 10"/>
    <s v="Fully Accessible"/>
  </r>
  <r>
    <s v="01"/>
    <s v="Manhattan"/>
    <s v="M188"/>
    <s v="01M188"/>
    <s v="M188"/>
    <s v="P.S. 188 The Island School"/>
    <s v="K-8"/>
    <m/>
    <s v="442 EAST HOUSTON STREET"/>
    <s v="9 out of 10"/>
    <s v="Fully Accessible"/>
  </r>
  <r>
    <s v="01"/>
    <s v="Manhattan"/>
    <s v="M188"/>
    <s v="75M094"/>
    <s v="M094"/>
    <s v="P.S. M094"/>
    <s v="K-12 all grades"/>
    <m/>
    <s v="442 EAST HOUSTON STREET"/>
    <s v="9 out of 10"/>
    <s v="Fully Accessible"/>
  </r>
  <r>
    <s v="01"/>
    <s v="Manhattan"/>
    <s v="M188"/>
    <s v="84M330"/>
    <s v="M330"/>
    <s v="Girls Preparatory Charter School of New York"/>
    <s v="K-8"/>
    <m/>
    <s v="442 EAST HOUSTON STREET"/>
    <s v="9 out of 10"/>
    <s v="Fully Accessible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3">
  <r>
    <x v="0"/>
    <x v="0"/>
    <s v="M188"/>
    <s v="P.S. 188 - MANHATTAN"/>
    <s v="442 EAST HOUSTON STREET"/>
    <n v="10002"/>
    <s v="212-677-5710"/>
    <x v="0"/>
    <s v="Tier 2"/>
    <s v="9 out of 10"/>
    <s v="Fully Accessible"/>
    <n v="1904"/>
    <n v="150"/>
    <m/>
    <n v="920"/>
    <m/>
    <m/>
    <n v="0.75757575757575757"/>
    <m/>
    <s v="N"/>
    <m/>
    <n v="1050"/>
    <n v="525"/>
    <n v="59"/>
    <n v="708"/>
    <m/>
    <s v="ESMS"/>
    <s v="PK"/>
    <s v="D75 School"/>
    <s v="CS"/>
    <s v="Ryan-NENA Com. Health C."/>
    <s v="Charter"/>
    <s v="COMPASS/SONYC"/>
    <s v="N"/>
    <n v="6"/>
    <s v="Both"/>
    <m/>
    <n v="174"/>
    <n v="0"/>
    <n v="21"/>
    <n v="0.90900234166855864"/>
    <s v="NEW YORK EYE AND EAR INFIRMARY OF MOUNT SINAI"/>
    <m/>
  </r>
  <r>
    <x v="0"/>
    <x v="0"/>
    <s v="M056"/>
    <s v="J.H.S. 56 - MANHATTAN"/>
    <s v="220 HENRY STREET"/>
    <n v="10002"/>
    <s v="212-406-9411"/>
    <x v="0"/>
    <m/>
    <s v="4 out of 10"/>
    <s v="Partially Accessible"/>
    <n v="1905"/>
    <n v="620"/>
    <m/>
    <n v="600"/>
    <m/>
    <m/>
    <n v="0.94117647058823528"/>
    <m/>
    <s v="N"/>
    <m/>
    <n v="1295"/>
    <n v="647.5"/>
    <n v="61"/>
    <n v="732"/>
    <m/>
    <s v="ESMSHS"/>
    <s v="N"/>
    <s v="N"/>
    <s v="CS"/>
    <m/>
    <s v="Charter"/>
    <s v="COMPASS/SONYC"/>
    <s v="N"/>
    <n v="5"/>
    <s v="Both"/>
    <m/>
    <n v="174"/>
    <n v="3"/>
    <n v="22"/>
    <n v="1.0153000540719679"/>
    <s v="NEW YORK-PRESBYTERIAN/LOWER MANHATTAN HOSPITAL"/>
    <m/>
  </r>
  <r>
    <x v="1"/>
    <x v="0"/>
    <s v="M089"/>
    <s v="P.S./I.S. 89 - MANHATTAN"/>
    <s v="201 WARREN STREET"/>
    <n v="10282"/>
    <s v="212-571-5659"/>
    <x v="1"/>
    <s v="Tier 1"/>
    <s v="10 out of 10"/>
    <s v="Fully Accessible"/>
    <n v="1959"/>
    <n v="299"/>
    <m/>
    <n v="300"/>
    <m/>
    <m/>
    <n v="1"/>
    <m/>
    <s v="N"/>
    <m/>
    <n v="663"/>
    <n v="331.5"/>
    <n v="39"/>
    <n v="468"/>
    <m/>
    <s v="ESMS"/>
    <s v="PK"/>
    <s v="N"/>
    <s v="N"/>
    <m/>
    <s v="N"/>
    <s v="COMPASS/SONYC"/>
    <s v="N"/>
    <n v="5"/>
    <s v="DYCD"/>
    <m/>
    <n v="568"/>
    <n v="8"/>
    <n v="30"/>
    <n v="0.66223579753030304"/>
    <s v="NEW YORK-PRESBYTERIAN/LOWER MANHATTAN HOSPITAL"/>
    <m/>
  </r>
  <r>
    <x v="1"/>
    <x v="0"/>
    <s v="M158"/>
    <s v="P.S. 158 - MANHATTAN"/>
    <s v="1458 YORK AVENUE"/>
    <n v="10075"/>
    <s v="212-744-6562"/>
    <x v="1"/>
    <m/>
    <s v="8 out of 10"/>
    <s v="Partially Accessible"/>
    <n v="1960"/>
    <n v="300"/>
    <m/>
    <n v="366"/>
    <m/>
    <m/>
    <n v="0.8571428571428571"/>
    <m/>
    <s v="N"/>
    <m/>
    <n v="974"/>
    <n v="487"/>
    <n v="49"/>
    <n v="588"/>
    <m/>
    <s v="ESMS"/>
    <s v="PK"/>
    <s v="N"/>
    <s v="N"/>
    <m/>
    <s v="N"/>
    <s v="COMPASS/SONYC"/>
    <s v="N"/>
    <n v="5"/>
    <s v="DYCD"/>
    <m/>
    <n v="568"/>
    <n v="1"/>
    <n v="18"/>
    <n v="0.3689557209621212"/>
    <s v="HOSPITAL FOR SPECIAL SURGERY"/>
    <m/>
  </r>
  <r>
    <x v="1"/>
    <x v="0"/>
    <s v="M471"/>
    <s v="District 2 Pre-K Center at 355 East 76 Street"/>
    <s v="355 East 76 Street"/>
    <n v="10021"/>
    <s v="212-549-4041"/>
    <x v="2"/>
    <m/>
    <m/>
    <m/>
    <m/>
    <m/>
    <m/>
    <m/>
    <m/>
    <m/>
    <m/>
    <m/>
    <m/>
    <m/>
    <m/>
    <m/>
    <n v="10"/>
    <n v="120"/>
    <m/>
    <m/>
    <s v="PK"/>
    <m/>
    <m/>
    <m/>
    <m/>
    <m/>
    <m/>
    <m/>
    <m/>
    <m/>
    <m/>
    <m/>
    <m/>
    <m/>
    <m/>
    <m/>
  </r>
  <r>
    <x v="2"/>
    <x v="0"/>
    <s v="M118"/>
    <s v="I.S. 118 - MANHATTAN"/>
    <s v="154 WEST  93 STREET"/>
    <n v="10025"/>
    <s v="212-222-2857"/>
    <x v="0"/>
    <s v="Tier 2 "/>
    <s v="9 out of 10"/>
    <s v="Fully Accessible"/>
    <n v="1906"/>
    <n v="400"/>
    <m/>
    <n v="450"/>
    <m/>
    <m/>
    <n v="0.8771929824561403"/>
    <m/>
    <s v="N"/>
    <m/>
    <n v="995"/>
    <n v="497.5"/>
    <n v="57"/>
    <n v="684"/>
    <m/>
    <s v="ESMS"/>
    <s v="N"/>
    <s v="N"/>
    <s v="CS"/>
    <m/>
    <s v="N"/>
    <s v="COMPASS/SONYC"/>
    <s v="N"/>
    <n v="5"/>
    <s v="Both"/>
    <m/>
    <n v="286"/>
    <n v="4"/>
    <n v="8"/>
    <n v="0.95722673382007384"/>
    <s v="MOUNT SINAI HOSPITAL"/>
    <m/>
  </r>
  <r>
    <x v="2"/>
    <x v="0"/>
    <s v="M180"/>
    <s v="P.S. 180 - MANHATTAN"/>
    <s v="370 WEST 120TH STREET"/>
    <n v="10027"/>
    <s v="212-678-2849"/>
    <x v="1"/>
    <m/>
    <s v="5 out of 10"/>
    <s v="Partially Accessible"/>
    <n v="1961"/>
    <n v="400"/>
    <m/>
    <n v="374"/>
    <m/>
    <m/>
    <n v="0.65853658536585369"/>
    <m/>
    <s v="N"/>
    <m/>
    <n v="706"/>
    <n v="353"/>
    <n v="40"/>
    <n v="480"/>
    <m/>
    <s v="ESMS"/>
    <s v="PK"/>
    <s v="N"/>
    <s v="N"/>
    <m/>
    <s v="N"/>
    <s v="COMPASS/SONYC"/>
    <s v="N"/>
    <n v="5"/>
    <s v="DYCD"/>
    <m/>
    <n v="286"/>
    <n v="5"/>
    <n v="14"/>
    <n v="0.32174259521212123"/>
    <s v="MOUNT SINAI ST. LUKE'S"/>
    <m/>
  </r>
  <r>
    <x v="2"/>
    <x v="0"/>
    <s v="M342"/>
    <s v="P.S./I.S. 342 (RIVERSIDE CENTER) - MANHATATN"/>
    <s v="300 WEST 61ST STREET"/>
    <n v="10023"/>
    <s v="347-478-5228"/>
    <x v="1"/>
    <s v="Tier 1"/>
    <s v="10 out of 10"/>
    <s v="Fully Accessible"/>
    <n v="1962"/>
    <n v="257"/>
    <m/>
    <n v="343"/>
    <m/>
    <m/>
    <n v="1"/>
    <m/>
    <s v="N"/>
    <m/>
    <n v="650"/>
    <n v="325"/>
    <n v="35"/>
    <n v="420"/>
    <m/>
    <s v="ESMS"/>
    <s v="PK"/>
    <s v="N"/>
    <s v="N"/>
    <m/>
    <s v="N"/>
    <s v="COMPASS/SONYC"/>
    <s v="N"/>
    <n v="5"/>
    <s v="DYCD"/>
    <m/>
    <n v="286"/>
    <n v="1"/>
    <n v="15"/>
    <n v="0.28453676993939392"/>
    <s v="MOUNT SINAI WEST"/>
    <m/>
  </r>
  <r>
    <x v="3"/>
    <x v="0"/>
    <s v="M050"/>
    <s v="P.S. 50 (UDC) - MANHATTAN"/>
    <s v="433 EAST 100 STREET"/>
    <n v="10029"/>
    <s v="212-860-5992"/>
    <x v="0"/>
    <m/>
    <s v="1 out of 10"/>
    <s v="Partially Accessible"/>
    <n v="1907"/>
    <n v="298"/>
    <m/>
    <n v="234"/>
    <m/>
    <m/>
    <n v="0.72727272727272729"/>
    <m/>
    <s v="N"/>
    <m/>
    <n v="480"/>
    <n v="240"/>
    <n v="48"/>
    <n v="576"/>
    <m/>
    <s v="PKESMS"/>
    <s v="PK"/>
    <s v="N"/>
    <s v="CS"/>
    <m/>
    <s v="Charter"/>
    <s v="COMPASS/SONYC"/>
    <s v="N"/>
    <n v="5"/>
    <s v="Both"/>
    <m/>
    <n v="260"/>
    <n v="2"/>
    <n v="20"/>
    <n v="0.21341519791666669"/>
    <s v="METROPOLITAN HOSPITAL CENTER"/>
    <m/>
  </r>
  <r>
    <x v="3"/>
    <x v="0"/>
    <s v="M007"/>
    <s v="P.S. 7 - MANHATTAN"/>
    <s v="160 EAST 120 STREET"/>
    <n v="10035"/>
    <s v="212-860-5827"/>
    <x v="1"/>
    <s v="Tier 2"/>
    <s v="9 out of 10"/>
    <s v="Fully Accessible"/>
    <n v="1963"/>
    <n v="400"/>
    <m/>
    <n v="350"/>
    <m/>
    <m/>
    <n v="0.64864864864864868"/>
    <m/>
    <s v="N"/>
    <m/>
    <n v="892"/>
    <n v="446"/>
    <n v="38"/>
    <n v="456"/>
    <m/>
    <s v="ESMS"/>
    <s v="PK"/>
    <s v="N"/>
    <s v="N"/>
    <m/>
    <s v="N"/>
    <s v="COMPASS/SONYC"/>
    <s v="N"/>
    <n v="5"/>
    <s v="DYCD"/>
    <m/>
    <n v="260"/>
    <n v="3"/>
    <n v="23"/>
    <n v="0.18454544340094678"/>
    <s v="HENRY J. CARTER SPECIALTY HOSPITAL"/>
    <m/>
  </r>
  <r>
    <x v="4"/>
    <x v="0"/>
    <s v="M030"/>
    <s v="P.S. 30 - MANHATTAN"/>
    <s v="144-176 EAST 128 STREET"/>
    <n v="10035"/>
    <s v="212-876-1825"/>
    <x v="0"/>
    <s v="Tier 2"/>
    <s v="4 out of 10"/>
    <s v="Partially Accessible"/>
    <n v="1908"/>
    <n v="460"/>
    <m/>
    <n v="258"/>
    <m/>
    <m/>
    <n v="0.97590361445783136"/>
    <m/>
    <s v="N"/>
    <m/>
    <n v="1279"/>
    <n v="639.5"/>
    <n v="72"/>
    <n v="864"/>
    <m/>
    <s v="ES"/>
    <s v="PK"/>
    <s v="D75 School"/>
    <s v="CS"/>
    <s v="Renaissance Health Care Network"/>
    <s v="Charter"/>
    <s v="COMPASS/SONYC"/>
    <s v="N"/>
    <n v="5"/>
    <s v="Both"/>
    <m/>
    <n v="318"/>
    <n v="1"/>
    <n v="27"/>
    <n v="0.34913660669507579"/>
    <s v="HENRY J. CARTER SPECIALTY HOSPITAL"/>
    <m/>
  </r>
  <r>
    <x v="4"/>
    <x v="0"/>
    <s v="M125"/>
    <s v="P.S. 125 - MANHATTAN"/>
    <s v="425 WEST 123 STREET"/>
    <n v="10027"/>
    <s v="212-666-6400"/>
    <x v="1"/>
    <s v="Tier 3 "/>
    <s v="7 out of 10"/>
    <s v="Partially Accessible"/>
    <n v="1964"/>
    <n v="149"/>
    <m/>
    <n v="270"/>
    <m/>
    <m/>
    <n v="0.88888888888888884"/>
    <m/>
    <s v="N"/>
    <m/>
    <n v="1279"/>
    <n v="639.5"/>
    <n v="59"/>
    <n v="708"/>
    <m/>
    <s v="ESMSHS"/>
    <s v="PK"/>
    <s v="N"/>
    <s v="N"/>
    <m/>
    <s v="Charter"/>
    <s v="COMPASS/SONYC"/>
    <s v="N"/>
    <n v="5"/>
    <s v="DYCD"/>
    <m/>
    <n v="318"/>
    <n v="4"/>
    <n v="13"/>
    <n v="0.46351281794317994"/>
    <s v="MOUNT SINAI ST. LUKE'S"/>
    <m/>
  </r>
  <r>
    <x v="5"/>
    <x v="0"/>
    <s v="M090"/>
    <s v="I.S. 90 - MANHATTAN"/>
    <s v="21 JUMEL PLACE"/>
    <n v="10032"/>
    <s v="212-923-3827"/>
    <x v="0"/>
    <s v="Tier 1"/>
    <s v="10 out of 10"/>
    <s v="Fully Accessible"/>
    <n v="1909"/>
    <n v="554"/>
    <m/>
    <n v="353"/>
    <m/>
    <s v="Yes"/>
    <n v="0.90909090909090906"/>
    <m/>
    <s v="N"/>
    <m/>
    <n v="1591"/>
    <n v="795.5"/>
    <n v="74"/>
    <n v="888"/>
    <m/>
    <s v="MS"/>
    <s v="N"/>
    <s v="D75 School"/>
    <s v="CS"/>
    <s v="Children's Aid Society"/>
    <s v="Charter"/>
    <s v="COMPASS/SONYC"/>
    <s v="N"/>
    <n v="4"/>
    <s v="Both"/>
    <m/>
    <n v="227"/>
    <n v="3"/>
    <n v="14"/>
    <n v="0.33236132391855872"/>
    <s v="NEW YORK PRESBYTERIAN HOSPITAL - COLUMBIA PRESBYTERIAN CENTER"/>
    <m/>
  </r>
  <r>
    <x v="5"/>
    <x v="0"/>
    <s v="M465"/>
    <s v="G. WASHINGTON HS EDUC. CAMPUS - M"/>
    <s v="549 AUDUBON AVENUE"/>
    <n v="10040"/>
    <s v="212-927-1841"/>
    <x v="0"/>
    <s v="Tier 3 "/>
    <s v="7 out of 10"/>
    <s v="Partially Accessible"/>
    <n v="1910"/>
    <n v="800"/>
    <m/>
    <n v="450"/>
    <m/>
    <s v="Yes"/>
    <n v="0.79347826086956519"/>
    <m/>
    <s v="N"/>
    <m/>
    <n v="2290"/>
    <n v="1145"/>
    <n v="95"/>
    <n v="1140"/>
    <m/>
    <s v="HS"/>
    <s v="N"/>
    <s v="N"/>
    <s v="CS"/>
    <s v="New York Presbyterian Hospital"/>
    <s v="N"/>
    <s v="COMPASS/SONYC"/>
    <s v="N"/>
    <n v="4"/>
    <s v="Both"/>
    <m/>
    <n v="227"/>
    <n v="3"/>
    <n v="13"/>
    <n v="1.1962287551155304"/>
    <s v="BRONXCARE HOSPITAL CENTER"/>
    <m/>
  </r>
  <r>
    <x v="5"/>
    <x v="0"/>
    <s v="M093"/>
    <s v="P.S./I.S. 210 - MANHATTAN"/>
    <s v="501-503 WEST 152 STREET"/>
    <n v="10031"/>
    <s v="212-283-0012"/>
    <x v="1"/>
    <s v="Tier 1"/>
    <s v="10 out of 10"/>
    <s v="Fully Accessible"/>
    <n v="1965"/>
    <n v="200"/>
    <m/>
    <n v="299"/>
    <m/>
    <s v="Yes"/>
    <n v="1"/>
    <m/>
    <s v="N"/>
    <m/>
    <n v="356"/>
    <n v="178"/>
    <n v="26"/>
    <n v="312"/>
    <m/>
    <s v="ESMS"/>
    <s v="PK"/>
    <s v="N"/>
    <s v="N"/>
    <m/>
    <s v="N"/>
    <s v="COMPASS/SONYC"/>
    <s v="N"/>
    <n v="5"/>
    <s v="DYCD"/>
    <m/>
    <n v="227"/>
    <n v="6"/>
    <n v="10"/>
    <n v="0.7679671269602254"/>
    <s v="NEW YORK PRESBYTERIAN HOSPITAL - COLUMBIA PRESBYTERIAN CENTER"/>
    <m/>
  </r>
  <r>
    <x v="6"/>
    <x v="1"/>
    <s v="X162"/>
    <s v="I.S. 162 - BRONX"/>
    <s v="600 SAINT ANN'S AVENUE"/>
    <n v="10455"/>
    <s v="718-402-5640"/>
    <x v="0"/>
    <m/>
    <s v="5 out of 10"/>
    <s v="Partially Accessible"/>
    <n v="1912"/>
    <n v="540"/>
    <m/>
    <n v="603"/>
    <m/>
    <m/>
    <n v="0.84810126582278478"/>
    <m/>
    <s v="N"/>
    <m/>
    <n v="1596"/>
    <n v="798"/>
    <n v="70"/>
    <n v="840"/>
    <m/>
    <s v="MSHS"/>
    <s v="N"/>
    <s v="D75 School"/>
    <s v="CS"/>
    <s v="Morris Heights Health Center"/>
    <s v="Charter"/>
    <s v="COMPASS/SONYC"/>
    <s v="N"/>
    <n v="5"/>
    <s v="Both"/>
    <m/>
    <n v="603"/>
    <n v="4"/>
    <n v="9"/>
    <n v="0.66364665993560612"/>
    <s v="LINCOLN MEDICAL &amp; MENTAL HEALTH CENTER"/>
    <m/>
  </r>
  <r>
    <x v="6"/>
    <x v="1"/>
    <s v="X790"/>
    <s v="MOTT HAVEN EDUCATIONAL CAMPUS - BRONX"/>
    <s v="730 CONCOURSE VILLAGE WEST"/>
    <n v="10451"/>
    <s v="718-292-7171"/>
    <x v="0"/>
    <s v="Tier 1"/>
    <s v="10 out of 10"/>
    <s v="Fully Accessible"/>
    <n v="1913"/>
    <n v="239"/>
    <m/>
    <n v="473"/>
    <m/>
    <m/>
    <n v="1"/>
    <m/>
    <s v="Y"/>
    <m/>
    <n v="1923"/>
    <n v="961.5"/>
    <n v="86"/>
    <n v="1032"/>
    <m/>
    <s v="HS"/>
    <s v="N"/>
    <s v="D75 School"/>
    <s v="CS"/>
    <s v="Montefiore Medical Center"/>
    <s v="Charter"/>
    <s v="COMPASS/SONYC"/>
    <s v="N"/>
    <n v="4"/>
    <s v="Both"/>
    <m/>
    <n v="603"/>
    <n v="5"/>
    <n v="15"/>
    <n v="0.34691495389393939"/>
    <s v="LINCOLN MEDICAL &amp; MENTAL HEALTH CENTER"/>
    <m/>
  </r>
  <r>
    <x v="6"/>
    <x v="1"/>
    <s v="X356"/>
    <s v="Learning Through Play Pre-K Center at 535 Union Avenue"/>
    <s v="535 Union Avenue"/>
    <n v="10455"/>
    <s v="718-292-4120"/>
    <x v="2"/>
    <m/>
    <m/>
    <m/>
    <m/>
    <m/>
    <m/>
    <m/>
    <m/>
    <m/>
    <m/>
    <m/>
    <m/>
    <m/>
    <m/>
    <m/>
    <n v="10"/>
    <n v="120"/>
    <m/>
    <m/>
    <s v="PK"/>
    <m/>
    <m/>
    <m/>
    <m/>
    <m/>
    <m/>
    <m/>
    <m/>
    <m/>
    <m/>
    <m/>
    <m/>
    <m/>
    <m/>
    <m/>
  </r>
  <r>
    <x v="7"/>
    <x v="1"/>
    <s v="X192"/>
    <s v="I.S. 192 - BRONX"/>
    <s v="650 HOLLYWOOD AVENUE"/>
    <n v="10465"/>
    <s v="718-823-6042"/>
    <x v="0"/>
    <s v="Tier 2 "/>
    <s v="8 out of 10"/>
    <s v="Partially Accessible"/>
    <n v="1915"/>
    <n v="450"/>
    <m/>
    <n v="356"/>
    <m/>
    <m/>
    <n v="0.97058823529411764"/>
    <m/>
    <s v="Y"/>
    <m/>
    <n v="1314"/>
    <n v="657"/>
    <n v="60"/>
    <n v="720"/>
    <m/>
    <s v="ESMS"/>
    <s v="PK"/>
    <s v="N"/>
    <s v="CS"/>
    <m/>
    <s v="N"/>
    <s v="COMPASS/SONYC"/>
    <s v="N"/>
    <n v="6"/>
    <s v="Both"/>
    <m/>
    <n v="623"/>
    <n v="0"/>
    <n v="4"/>
    <n v="1.8539261252594696"/>
    <s v="MONTEFIORE MEDICAL CENTER - MONTEFIORE WESTCHESTER SQUARE"/>
    <m/>
  </r>
  <r>
    <x v="7"/>
    <x v="1"/>
    <s v="X450"/>
    <s v="Adlai E. Stevenson Educational Campus"/>
    <s v="1980 LAFAYETTE AVENUE"/>
    <n v="10473"/>
    <s v="718-824-0978"/>
    <x v="0"/>
    <m/>
    <s v="4 out of 10"/>
    <s v="Partially Accessible"/>
    <n v="1916"/>
    <n v="400"/>
    <m/>
    <n v="1000"/>
    <m/>
    <m/>
    <n v="0.81818181818181823"/>
    <m/>
    <s v="Y"/>
    <m/>
    <n v="3510"/>
    <n v="1755"/>
    <n v="136"/>
    <n v="1632"/>
    <m/>
    <s v="MSHS"/>
    <s v="N"/>
    <s v="D75 Inclusion"/>
    <s v="CS"/>
    <s v="Montefiore Medical Center"/>
    <s v="N"/>
    <s v="COMPASS/SONYC"/>
    <s v="N"/>
    <n v="6"/>
    <s v="Both"/>
    <m/>
    <n v="623"/>
    <n v="0"/>
    <n v="8"/>
    <n v="1.3999705168693162"/>
    <s v="MONTEFIORE MEDICAL CENTER - MONTEFIORE WESTCHESTER SQUARE"/>
    <m/>
  </r>
  <r>
    <x v="7"/>
    <x v="1"/>
    <s v="X074"/>
    <s v="I.S. 201 - BRONX"/>
    <s v="730 BRYANT AVENUE"/>
    <n v="10474"/>
    <s v="718-328-1972"/>
    <x v="0"/>
    <m/>
    <s v="8 out of 10"/>
    <s v="Partially Accessible"/>
    <n v="1917"/>
    <n v="560"/>
    <m/>
    <n v="470"/>
    <m/>
    <s v="Yes"/>
    <n v="0.97619047619047616"/>
    <m/>
    <s v="Y"/>
    <m/>
    <n v="1186"/>
    <n v="593"/>
    <n v="67"/>
    <n v="804"/>
    <m/>
    <s v="ESMS"/>
    <s v="N"/>
    <s v="D75 School"/>
    <s v="CS"/>
    <s v="Urban Health Plan"/>
    <s v="Charter"/>
    <s v="COMPASS/SONYC"/>
    <s v="N"/>
    <n v="5"/>
    <s v="Both"/>
    <m/>
    <n v="623"/>
    <n v="1"/>
    <n v="10"/>
    <n v="1.4140699086609829"/>
    <s v="BRONXCARE HOSPITAL CENTER"/>
    <m/>
  </r>
  <r>
    <x v="8"/>
    <x v="1"/>
    <s v="X410"/>
    <s v="WILLIAM H. TAFT HS - X"/>
    <s v="240 EAST 172 STREET"/>
    <n v="10457"/>
    <s v="718-410-4077"/>
    <x v="0"/>
    <m/>
    <s v="6 out of 10"/>
    <s v="Partially Accessible"/>
    <n v="1918"/>
    <n v="1200"/>
    <m/>
    <n v="500"/>
    <m/>
    <m/>
    <n v="0.84552845528455289"/>
    <m/>
    <s v="Y"/>
    <m/>
    <n v="2775"/>
    <n v="1387.5"/>
    <n v="106"/>
    <n v="1272"/>
    <m/>
    <s v="MSHS"/>
    <s v="N"/>
    <s v="N"/>
    <s v="CS"/>
    <s v="Montefiore Medical Center"/>
    <s v="N"/>
    <s v="COMPASS/SONYC"/>
    <s v="LYFE"/>
    <n v="6"/>
    <s v="Both"/>
    <m/>
    <n v="1286"/>
    <n v="4"/>
    <n v="9"/>
    <n v="0.29011621213068184"/>
    <s v="BRONXCARE HOSPITAL CENTER"/>
    <m/>
  </r>
  <r>
    <x v="8"/>
    <x v="1"/>
    <s v="X240"/>
    <s v="DOE NEW SETTLEMENT COMMUNITY CAMPUS - X"/>
    <s v="1501 JEROME AVENUE"/>
    <n v="10452"/>
    <s v="718-294-8111"/>
    <x v="1"/>
    <s v="Tier 1"/>
    <s v="10 out of 10"/>
    <s v="Fully Accessible"/>
    <n v="1946"/>
    <n v="381"/>
    <m/>
    <n v="599"/>
    <m/>
    <m/>
    <n v="1"/>
    <m/>
    <s v="Y"/>
    <m/>
    <n v="961"/>
    <n v="480.5"/>
    <n v="43"/>
    <n v="516"/>
    <m/>
    <s v="ESMSHS"/>
    <s v="PK"/>
    <s v="D75 School"/>
    <s v="N"/>
    <m/>
    <s v="N"/>
    <s v="COMPASS/SONYC"/>
    <s v="N"/>
    <n v="7"/>
    <s v="DYCD"/>
    <m/>
    <n v="1286"/>
    <n v="5"/>
    <n v="10"/>
    <n v="0.27600397829545265"/>
    <s v="BRONXCARE HOSPITAL CENTER"/>
    <m/>
  </r>
  <r>
    <x v="8"/>
    <x v="1"/>
    <s v="X582"/>
    <s v="Garden of Learning and Discovery Pre-K Center at 1434 Ogden Avenue"/>
    <s v="1434 Ogden Avenue"/>
    <n v="10452"/>
    <s v="718-583-8975"/>
    <x v="2"/>
    <m/>
    <m/>
    <m/>
    <m/>
    <m/>
    <m/>
    <m/>
    <m/>
    <m/>
    <m/>
    <m/>
    <m/>
    <m/>
    <m/>
    <m/>
    <n v="5"/>
    <n v="60"/>
    <m/>
    <m/>
    <s v="PK"/>
    <m/>
    <m/>
    <m/>
    <m/>
    <m/>
    <m/>
    <m/>
    <m/>
    <m/>
    <m/>
    <m/>
    <m/>
    <m/>
    <m/>
    <m/>
  </r>
  <r>
    <x v="9"/>
    <x v="1"/>
    <s v="X306"/>
    <s v="P.S. 306 - BRONX"/>
    <s v="40 WEST TREMONT AVENUE"/>
    <n v="10453"/>
    <s v="718-583-5355"/>
    <x v="3"/>
    <s v="Tier 1"/>
    <s v="10 out of 10"/>
    <s v="Fully Accessible"/>
    <n v="1937"/>
    <n v="600"/>
    <m/>
    <n v="384"/>
    <m/>
    <m/>
    <n v="1"/>
    <m/>
    <s v="Y"/>
    <m/>
    <n v="1522"/>
    <n v="761"/>
    <n v="73"/>
    <n v="876"/>
    <m/>
    <s v="ESMS"/>
    <s v="N"/>
    <s v="D75 School"/>
    <s v="CS"/>
    <s v="Morris Heights Health Center"/>
    <s v="N"/>
    <s v="N"/>
    <s v="N"/>
    <n v="4"/>
    <s v="CS"/>
    <m/>
    <n v="822"/>
    <n v="5"/>
    <n v="13"/>
    <n v="0.49826376976893749"/>
    <s v="BRONXCARE HOSPITAL CENTER"/>
    <m/>
  </r>
  <r>
    <x v="9"/>
    <x v="1"/>
    <s v="X440"/>
    <s v="DEWITT CLINTON HS - X"/>
    <s v="100 WEST MOSHOLU PARKWAY SOUTH"/>
    <n v="10468"/>
    <s v="718-543-1023"/>
    <x v="3"/>
    <m/>
    <s v="6 out of 10"/>
    <s v="Partially Accessible"/>
    <n v="1938"/>
    <n v="925"/>
    <m/>
    <n v="0"/>
    <m/>
    <m/>
    <n v="0.82089552238805974"/>
    <m/>
    <s v="N"/>
    <m/>
    <n v="3039"/>
    <n v="1519.5"/>
    <n v="126"/>
    <n v="1512"/>
    <m/>
    <s v="HS"/>
    <s v="N"/>
    <s v="D75 School"/>
    <s v="CS"/>
    <s v="Montefiore Medical Center"/>
    <s v="N"/>
    <s v="N"/>
    <s v="LYFE"/>
    <n v="4"/>
    <s v="CS"/>
    <m/>
    <n v="822"/>
    <n v="3"/>
    <n v="12"/>
    <n v="0.39325235764204547"/>
    <s v="NORTH CENTRAL BRONX HOSPITAL"/>
    <m/>
  </r>
  <r>
    <x v="9"/>
    <x v="1"/>
    <s v="X435"/>
    <s v="THEODORE ROOSEVELT EDUCATIONAL CAMPUS - X"/>
    <s v="500 EAST FORDHAM ROAD"/>
    <n v="10458"/>
    <s v="718-563-7139"/>
    <x v="0"/>
    <m/>
    <s v="8 out of 10"/>
    <s v="Partially Accessible"/>
    <n v="2001"/>
    <n v="504"/>
    <m/>
    <n v="500"/>
    <m/>
    <m/>
    <n v="0.43609022556390975"/>
    <m/>
    <s v="N"/>
    <m/>
    <n v="3013"/>
    <n v="1506.5"/>
    <n v="113"/>
    <n v="1356"/>
    <m/>
    <s v="MSHS"/>
    <s v="N"/>
    <s v="N"/>
    <s v="CS"/>
    <s v="Montefiore Medical Center"/>
    <s v="N"/>
    <s v="COMPASS/SONYC"/>
    <s v="LYFE"/>
    <n v="6"/>
    <s v="Both"/>
    <m/>
    <n v="822"/>
    <n v="1"/>
    <n v="15"/>
    <n v="0.44367230418749809"/>
    <s v="SBH HEALTH SYSTEM"/>
    <m/>
  </r>
  <r>
    <x v="9"/>
    <x v="1"/>
    <s v="X432"/>
    <s v="Rose Hill Pre-K Center at 2490-2500 Webster Avenue"/>
    <s v="2490-2500 Webster Avenue"/>
    <n v="10458"/>
    <s v="347-735-4018"/>
    <x v="2"/>
    <m/>
    <m/>
    <m/>
    <m/>
    <m/>
    <m/>
    <m/>
    <m/>
    <m/>
    <m/>
    <m/>
    <m/>
    <m/>
    <m/>
    <m/>
    <n v="11"/>
    <n v="132"/>
    <m/>
    <m/>
    <s v="PK"/>
    <m/>
    <m/>
    <m/>
    <m/>
    <m/>
    <m/>
    <m/>
    <m/>
    <m/>
    <m/>
    <m/>
    <m/>
    <m/>
    <m/>
    <m/>
  </r>
  <r>
    <x v="9"/>
    <x v="1"/>
    <s v="X368"/>
    <s v="M.S./H.S. 368 - BRONX             "/>
    <s v="2975 TIBBETT AVENUE"/>
    <n v="10463"/>
    <s v="718-432-4300"/>
    <x v="4"/>
    <s v="DYCD"/>
    <s v="10 out of 10"/>
    <s v="Fully Accessible"/>
    <n v="2004"/>
    <n v="260"/>
    <m/>
    <n v="250"/>
    <m/>
    <m/>
    <n v="1"/>
    <m/>
    <s v="Y"/>
    <m/>
    <n v="1073"/>
    <n v="536.5"/>
    <n v="43"/>
    <n v="516"/>
    <m/>
    <s v="MSHS"/>
    <s v="N"/>
    <s v="D75 School"/>
    <s v="N"/>
    <m/>
    <s v="N"/>
    <s v="COMPASS/SONYC"/>
    <s v="N"/>
    <n v="5"/>
    <s v="DYCD"/>
    <m/>
    <n v="822"/>
    <n v="2"/>
    <n v="11"/>
    <n v="0.32159583728598296"/>
    <s v="NEW YORK PRESBYTERIAN HOSPITAL - ALLEN HOSPITAL"/>
    <m/>
  </r>
  <r>
    <x v="10"/>
    <x v="1"/>
    <s v="X096"/>
    <s v="P.S. 96 - BRONX"/>
    <s v="2385 OLINVILLE AVENUE"/>
    <n v="10467"/>
    <s v="718-652-4959"/>
    <x v="0"/>
    <m/>
    <s v="10 out of 10"/>
    <s v="Fully Accessible"/>
    <n v="1920"/>
    <n v="384"/>
    <m/>
    <n v="400"/>
    <m/>
    <m/>
    <n v="0.92"/>
    <m/>
    <s v="Y"/>
    <m/>
    <n v="868"/>
    <n v="434"/>
    <n v="57"/>
    <n v="684"/>
    <m/>
    <s v="ES"/>
    <s v="N"/>
    <s v="N"/>
    <s v="CS"/>
    <m/>
    <s v="N"/>
    <s v="COMPASS/SONYC"/>
    <s v="N"/>
    <n v="4"/>
    <s v="Both"/>
    <m/>
    <n v="479"/>
    <n v="2"/>
    <n v="6"/>
    <n v="1.1601835386041668"/>
    <s v="JACOBI MEDICAL CENTER"/>
    <m/>
  </r>
  <r>
    <x v="10"/>
    <x v="1"/>
    <s v="X405"/>
    <s v="HERBERT H. LEHMAN HS - X"/>
    <s v="3000 EAST TREMONT AVENUE"/>
    <n v="10461"/>
    <s v="718-430-6390"/>
    <x v="3"/>
    <m/>
    <s v="6 out of 10"/>
    <s v="Partially Accessible"/>
    <n v="1941"/>
    <n v="450"/>
    <m/>
    <n v="160"/>
    <m/>
    <m/>
    <n v="0.87662337662337664"/>
    <m/>
    <s v="Y"/>
    <m/>
    <n v="3693"/>
    <n v="1846.5"/>
    <n v="139"/>
    <n v="1668"/>
    <m/>
    <s v="HS"/>
    <s v="N"/>
    <s v="D75 Inclusion"/>
    <s v="CS"/>
    <s v="Montefiore Medical Center"/>
    <s v="N"/>
    <s v="N"/>
    <s v="N"/>
    <n v="3"/>
    <s v="CS"/>
    <m/>
    <n v="479"/>
    <n v="3"/>
    <n v="8"/>
    <n v="0.46454636583143943"/>
    <s v="MONTEFIORE MEDICAL CENTER - MONTEFIORE WESTCHESTER SQUARE"/>
    <m/>
  </r>
  <r>
    <x v="10"/>
    <x v="1"/>
    <s v="X106"/>
    <s v="P.S. 106 - BRONX"/>
    <s v="1514 OLMSTEAD AVENUE"/>
    <n v="10462"/>
    <s v="718-892-1006"/>
    <x v="1"/>
    <m/>
    <s v="10 out of 10"/>
    <s v="Fully Accessible"/>
    <n v="1992"/>
    <n v="442"/>
    <m/>
    <n v="138"/>
    <m/>
    <m/>
    <n v="0.93103448275862066"/>
    <m/>
    <s v="Y"/>
    <m/>
    <n v="977"/>
    <n v="488.5"/>
    <n v="63"/>
    <n v="756"/>
    <m/>
    <s v="ES"/>
    <s v="PK"/>
    <s v="N"/>
    <s v="N"/>
    <m/>
    <s v="N"/>
    <s v="COMPASS/SONYC"/>
    <s v="N"/>
    <n v="4"/>
    <s v="DYCD"/>
    <m/>
    <n v="479"/>
    <n v="3"/>
    <n v="9"/>
    <n v="0.42389120763068183"/>
    <s v="MONTEFIORE MEDICAL CENTER - MONTEFIORE WESTCHESTER SQUARE"/>
    <m/>
  </r>
  <r>
    <x v="10"/>
    <x v="1"/>
    <s v="X311"/>
    <s v="District 11 Pre-K Center at 1684 White Plains Road"/>
    <s v="1684 White Plains Road"/>
    <n v="10462"/>
    <s v="718-239-5910"/>
    <x v="2"/>
    <m/>
    <m/>
    <m/>
    <m/>
    <m/>
    <m/>
    <m/>
    <m/>
    <m/>
    <m/>
    <m/>
    <m/>
    <m/>
    <m/>
    <m/>
    <n v="2"/>
    <n v="24"/>
    <m/>
    <m/>
    <s v="PK"/>
    <m/>
    <m/>
    <m/>
    <m/>
    <m/>
    <m/>
    <m/>
    <m/>
    <m/>
    <m/>
    <m/>
    <m/>
    <m/>
    <m/>
    <m/>
  </r>
  <r>
    <x v="10"/>
    <x v="1"/>
    <s v="X189"/>
    <s v="P.S./I.S. 189 - BRONX"/>
    <s v="3441 STEENWICK AVENUE"/>
    <n v="10475"/>
    <s v="718-794-6160"/>
    <x v="5"/>
    <s v="DYCD"/>
    <s v="10 out of 10"/>
    <s v="Fully Accessible"/>
    <n v="2007"/>
    <n v="401"/>
    <m/>
    <n v="358"/>
    <m/>
    <m/>
    <n v="1"/>
    <m/>
    <s v="Y"/>
    <m/>
    <n v="738"/>
    <n v="369"/>
    <n v="41"/>
    <n v="492"/>
    <m/>
    <s v="ESMS"/>
    <s v="PK"/>
    <s v="D75 School"/>
    <s v="N"/>
    <m/>
    <s v="N"/>
    <s v="COMPASS/SONYC"/>
    <s v="N"/>
    <n v="6"/>
    <s v="DYCD"/>
    <m/>
    <n v="479"/>
    <n v="1"/>
    <n v="8"/>
    <n v="1.7680091558636346"/>
    <s v="MONTEFIORE MEDICAL CENTER-WAKEFIELD HOSPITAL"/>
    <m/>
  </r>
  <r>
    <x v="11"/>
    <x v="1"/>
    <s v="X193"/>
    <s v="P.S. 211 - BRONX"/>
    <s v="1919 PROSPECT AVENUE"/>
    <n v="10457"/>
    <s v="718-901-0436"/>
    <x v="0"/>
    <m/>
    <s v="8 out of 10"/>
    <s v="Partially Accessible"/>
    <n v="1921"/>
    <n v="425"/>
    <m/>
    <n v="371"/>
    <m/>
    <s v="Yes"/>
    <n v="0.86746987951807231"/>
    <m/>
    <s v="Y"/>
    <m/>
    <n v="1437"/>
    <n v="718.5"/>
    <n v="72"/>
    <n v="864"/>
    <m/>
    <s v="ESMS"/>
    <s v="PK"/>
    <s v="N"/>
    <s v="CS"/>
    <m/>
    <s v="Charter"/>
    <s v="COMPASS/SONYC"/>
    <s v="N"/>
    <n v="5"/>
    <s v="Both"/>
    <m/>
    <n v="650"/>
    <n v="1"/>
    <n v="8"/>
    <n v="0.660343451782197"/>
    <s v="SBH HEALTH SYSTEM"/>
    <m/>
  </r>
  <r>
    <x v="11"/>
    <x v="1"/>
    <s v="X116"/>
    <s v="I.S. 216 - BRONX"/>
    <s v="977 FOX STREET"/>
    <n v="10459"/>
    <s v="718-589-4844"/>
    <x v="0"/>
    <m/>
    <s v="1 out of 10"/>
    <s v="Partially Accessible"/>
    <n v="1922"/>
    <n v="504"/>
    <m/>
    <n v="300"/>
    <m/>
    <m/>
    <n v="0.90789473684210531"/>
    <m/>
    <s v="Y"/>
    <m/>
    <n v="1414"/>
    <n v="707"/>
    <n v="72"/>
    <n v="864"/>
    <m/>
    <s v="ESMS"/>
    <s v="N"/>
    <s v="N"/>
    <s v="CS"/>
    <s v="Montefiore Medical Center"/>
    <s v="Charter"/>
    <s v="COMPASS/SONYC"/>
    <s v="N"/>
    <n v="4"/>
    <s v="Both"/>
    <m/>
    <n v="650"/>
    <n v="5"/>
    <n v="16"/>
    <n v="0.78241242880681627"/>
    <s v="BRONXCARE HOSPITAL CENTER"/>
    <m/>
  </r>
  <r>
    <x v="11"/>
    <x v="1"/>
    <s v="X158"/>
    <s v="I.S. 158 - BRONX"/>
    <s v="800 HOME STREET"/>
    <n v="10456"/>
    <s v="718-991-6349"/>
    <x v="3"/>
    <m/>
    <s v="9 out of 10"/>
    <s v="Fully Accessible"/>
    <n v="1943"/>
    <n v="300"/>
    <m/>
    <n v="356"/>
    <m/>
    <s v="Yes"/>
    <n v="0.98780487804878048"/>
    <m/>
    <s v="Y"/>
    <m/>
    <n v="1848"/>
    <n v="924"/>
    <n v="75"/>
    <n v="900"/>
    <m/>
    <s v="MSHS"/>
    <s v="N"/>
    <s v="N"/>
    <s v="CS"/>
    <s v="Urban Health Plan"/>
    <s v="Charter"/>
    <s v="N"/>
    <s v="N"/>
    <n v="2"/>
    <s v="CS"/>
    <m/>
    <n v="650"/>
    <n v="2"/>
    <n v="12"/>
    <n v="0.32986384935795454"/>
    <s v="BRONXCARE HOSPITAL CENTER"/>
    <m/>
  </r>
  <r>
    <x v="12"/>
    <x v="2"/>
    <s v="K056"/>
    <s v="P.S. 56 - BROOKLYN"/>
    <s v="170 GATES AVENUE"/>
    <n v="11238"/>
    <s v="718-857-3149"/>
    <x v="0"/>
    <m/>
    <s v="5 out of 10"/>
    <s v="Partially Accessible"/>
    <n v="1923"/>
    <n v="140"/>
    <m/>
    <n v="415"/>
    <m/>
    <m/>
    <n v="0.61904761904761907"/>
    <m/>
    <s v="N"/>
    <m/>
    <n v="743"/>
    <n v="371.5"/>
    <n v="57"/>
    <n v="684"/>
    <m/>
    <s v="ESMS"/>
    <s v="PK"/>
    <s v="D75 School"/>
    <s v="CS"/>
    <m/>
    <s v="N"/>
    <s v="COMPASS/SONYC"/>
    <s v="N"/>
    <n v="7"/>
    <s v="Both"/>
    <m/>
    <n v="180"/>
    <n v="5"/>
    <n v="10"/>
    <n v="1.0122327591931799"/>
    <s v="BROOKLYN HOSPITAL CENTER - DOWNTOWN CAMPUS"/>
    <m/>
  </r>
  <r>
    <x v="12"/>
    <x v="2"/>
    <s v="K317"/>
    <s v="P.S. 133 WILLIAM A. BUTLER - BROOKLYN"/>
    <s v="610 BALTIC STREET"/>
    <n v="11217"/>
    <s v="718-398-5320"/>
    <x v="1"/>
    <s v="Tier 1 "/>
    <s v="10 out of 10"/>
    <s v="Fully Accessible"/>
    <n v="1975"/>
    <n v="430"/>
    <m/>
    <n v="360"/>
    <m/>
    <m/>
    <n v="1"/>
    <m/>
    <s v="Y"/>
    <m/>
    <n v="794"/>
    <n v="397"/>
    <n v="40"/>
    <n v="480"/>
    <m/>
    <s v="ES"/>
    <s v="PK"/>
    <s v="D75 School"/>
    <s v="N"/>
    <m/>
    <s v="N"/>
    <s v="COMPASS/SONYC"/>
    <s v="N"/>
    <n v="5"/>
    <s v="DYCD"/>
    <m/>
    <n v="180"/>
    <n v="6"/>
    <n v="7"/>
    <n v="0.74757138478787877"/>
    <s v="BROOKLYN HOSPITAL CENTER - DOWNTOWN CAMPUS"/>
    <m/>
  </r>
  <r>
    <x v="12"/>
    <x v="2"/>
    <s v="K611"/>
    <s v="DOCK ST CAMPUS - BROOKLYN"/>
    <s v="19 DOCK STREET "/>
    <n v="11201"/>
    <s v="718-780-7660"/>
    <x v="1"/>
    <s v="Tier 1 "/>
    <s v="10 out of 10"/>
    <s v="Fully Accessible"/>
    <n v="1995"/>
    <n v="135"/>
    <m/>
    <n v="341"/>
    <m/>
    <m/>
    <n v="1"/>
    <m/>
    <s v="N"/>
    <m/>
    <n v="225"/>
    <n v="112.5"/>
    <n v="23"/>
    <n v="276"/>
    <m/>
    <s v="PKMS"/>
    <s v="PK"/>
    <s v="N"/>
    <s v="N"/>
    <m/>
    <s v="N"/>
    <s v="COMPASS/SONYC"/>
    <s v="N"/>
    <n v="4"/>
    <s v="DYCD"/>
    <m/>
    <n v="180"/>
    <n v="3"/>
    <n v="23"/>
    <n v="0.84513511949431819"/>
    <s v="NEW YORK-PRESBYTERIAN/LOWER MANHATTAN HOSPITAL"/>
    <m/>
  </r>
  <r>
    <x v="12"/>
    <x v="2"/>
    <s v="K611"/>
    <s v="District 13 Pre-K Center at 25 Dock Street"/>
    <s v="25 Dock Street"/>
    <n v="11201"/>
    <s v="718-780-7690"/>
    <x v="2"/>
    <m/>
    <m/>
    <m/>
    <m/>
    <m/>
    <m/>
    <m/>
    <m/>
    <m/>
    <m/>
    <m/>
    <m/>
    <m/>
    <m/>
    <m/>
    <n v="4"/>
    <n v="48"/>
    <m/>
    <m/>
    <s v="PK"/>
    <m/>
    <m/>
    <m/>
    <m/>
    <m/>
    <m/>
    <m/>
    <m/>
    <m/>
    <m/>
    <m/>
    <m/>
    <m/>
    <m/>
    <m/>
  </r>
  <r>
    <x v="13"/>
    <x v="2"/>
    <s v="K071"/>
    <s v="I.S. 71 - BROOKLYN"/>
    <s v="215 HEYWARD STREET"/>
    <n v="11206"/>
    <s v="718-302-7900"/>
    <x v="0"/>
    <s v="Tier 2 "/>
    <s v="8 out of 10"/>
    <s v="Partially Accessible"/>
    <n v="1924"/>
    <n v="503"/>
    <m/>
    <n v="600"/>
    <m/>
    <m/>
    <n v="0.85507246376811596"/>
    <m/>
    <s v="N"/>
    <m/>
    <n v="1256"/>
    <n v="628"/>
    <n v="83"/>
    <n v="996"/>
    <m/>
    <s v="ESMSHS"/>
    <s v="N"/>
    <s v="D75 School"/>
    <s v="CS"/>
    <s v="NYU Lutheran"/>
    <s v="Charter"/>
    <s v="COMPASS/SONYC"/>
    <s v="N"/>
    <n v="6"/>
    <s v="Both"/>
    <m/>
    <n v="243"/>
    <n v="5"/>
    <n v="12"/>
    <n v="0.65544860011742423"/>
    <s v="WOODHULL MEDICAL &amp; MENTAL HEALTH CENTER"/>
    <m/>
  </r>
  <r>
    <x v="13"/>
    <x v="2"/>
    <s v="K110"/>
    <s v="P.S. 110 - BROOKLYN"/>
    <s v="124 MONITOR STREET"/>
    <n v="11222"/>
    <s v="718-383-7600"/>
    <x v="1"/>
    <m/>
    <s v="9 out of 10"/>
    <s v="Fully Accessible"/>
    <n v="1994"/>
    <n v="128"/>
    <s v="Old - Potential Lead "/>
    <n v="150"/>
    <m/>
    <m/>
    <n v="0.4"/>
    <m/>
    <s v="N"/>
    <m/>
    <n v="588"/>
    <n v="294"/>
    <n v="46"/>
    <n v="552"/>
    <m/>
    <s v="ES"/>
    <s v="PK"/>
    <s v="N"/>
    <s v="N"/>
    <m/>
    <s v="N"/>
    <s v="COMPASS/SONYC"/>
    <s v="N"/>
    <n v="4"/>
    <s v="DYCD"/>
    <m/>
    <n v="243"/>
    <n v="1"/>
    <n v="4"/>
    <n v="1.6705928793030305"/>
    <s v="WOODHULL MEDICAL &amp; MENTAL HEALTH CENTER"/>
    <m/>
  </r>
  <r>
    <x v="14"/>
    <x v="2"/>
    <s v="K338"/>
    <s v="P.S. 338 - Brooklyn"/>
    <s v="21 HINCKLEY PLACE"/>
    <n v="11218"/>
    <s v="929-397-9171"/>
    <x v="1"/>
    <s v="Tier 1 "/>
    <s v="10 out of 10"/>
    <s v="Fully Accessible"/>
    <n v="1976"/>
    <n v="265"/>
    <s v="BKS"/>
    <n v="159"/>
    <m/>
    <m/>
    <n v="1"/>
    <m/>
    <s v="N"/>
    <m/>
    <n v="847"/>
    <n v="423.5"/>
    <n v="43"/>
    <n v="516"/>
    <m/>
    <s v="ESMS"/>
    <s v="PK"/>
    <s v="N"/>
    <s v="N"/>
    <m/>
    <s v="N"/>
    <s v="COMPASS/SONYC"/>
    <s v="N"/>
    <n v="5"/>
    <s v="DYCD"/>
    <m/>
    <n v="162"/>
    <n v="4"/>
    <n v="10"/>
    <n v="1.4833433613541667"/>
    <s v="UNIVERSITY HOSPITAL OF BROOKLYN"/>
    <m/>
  </r>
  <r>
    <x v="14"/>
    <x v="2"/>
    <s v="K437"/>
    <s v="P.S./I.S. 437 - BROOKLYN"/>
    <s v="713 CATON AVENUE"/>
    <n v="11218"/>
    <s v="718-686-2730"/>
    <x v="1"/>
    <s v="Tier 1 "/>
    <s v="10 out of 10"/>
    <s v="Fully Accessible"/>
    <n v="1977"/>
    <n v="288"/>
    <m/>
    <n v="351"/>
    <m/>
    <m/>
    <n v="1"/>
    <m/>
    <s v="Y"/>
    <m/>
    <n v="722"/>
    <n v="361"/>
    <n v="34"/>
    <n v="408"/>
    <m/>
    <s v="MS"/>
    <s v="PK"/>
    <s v="D75 School"/>
    <s v="N"/>
    <m/>
    <s v="N"/>
    <s v="COMPASS/SONYC"/>
    <s v="N"/>
    <n v="5"/>
    <s v="DYCD"/>
    <m/>
    <n v="162"/>
    <n v="2"/>
    <n v="10"/>
    <n v="1.4080022970871193"/>
    <s v="NEWYORK-PRESBYTERIAN BROOKLYN METHODIST HOSPITAL"/>
    <m/>
  </r>
  <r>
    <x v="14"/>
    <x v="2"/>
    <s v="K280"/>
    <s v="Bishop Ford School"/>
    <s v="500 19th Street "/>
    <n v="11215"/>
    <s v="718-369-4450"/>
    <x v="2"/>
    <m/>
    <m/>
    <m/>
    <m/>
    <m/>
    <m/>
    <m/>
    <m/>
    <m/>
    <m/>
    <m/>
    <m/>
    <m/>
    <m/>
    <m/>
    <n v="28"/>
    <n v="336"/>
    <m/>
    <m/>
    <s v="PK"/>
    <m/>
    <m/>
    <m/>
    <m/>
    <m/>
    <m/>
    <m/>
    <m/>
    <m/>
    <m/>
    <m/>
    <m/>
    <m/>
    <m/>
    <m/>
  </r>
  <r>
    <x v="15"/>
    <x v="2"/>
    <s v="K026"/>
    <s v="P.S. 26 - BROOKLYN"/>
    <s v="1014 LAFAYETTE AVENUE"/>
    <n v="11221"/>
    <s v="718-919-5707"/>
    <x v="0"/>
    <s v="Tier 2 "/>
    <s v="9 out of 10"/>
    <s v="Fully Accessible"/>
    <n v="1926"/>
    <n v="466"/>
    <m/>
    <n v="390"/>
    <m/>
    <m/>
    <n v="0.67307692307692313"/>
    <m/>
    <s v="Y"/>
    <m/>
    <n v="830"/>
    <n v="415"/>
    <n v="70"/>
    <n v="840"/>
    <m/>
    <s v="ESMS"/>
    <s v="PK"/>
    <s v="D75 School"/>
    <s v="CS"/>
    <m/>
    <s v="N"/>
    <s v="COMPASS/SONYC"/>
    <s v="N"/>
    <n v="7"/>
    <s v="Both"/>
    <m/>
    <n v="208"/>
    <n v="2"/>
    <n v="7"/>
    <n v="0.77927554112878594"/>
    <s v="WOODHULL MEDICAL &amp; MENTAL HEALTH CENTER"/>
    <m/>
  </r>
  <r>
    <x v="15"/>
    <x v="2"/>
    <s v="K455"/>
    <s v="BOYS &amp; GIRLS HS - K"/>
    <s v="1700 FULTON STREET"/>
    <n v="11213"/>
    <s v="718-467-1700"/>
    <x v="3"/>
    <s v="Tier 2 "/>
    <s v="3 out of 10"/>
    <s v="Partially Accessible"/>
    <n v="1945"/>
    <n v="718"/>
    <m/>
    <n v="693"/>
    <m/>
    <m/>
    <n v="0.69343065693430661"/>
    <m/>
    <s v="Y"/>
    <m/>
    <n v="3262"/>
    <n v="1631"/>
    <n v="185"/>
    <n v="2220"/>
    <m/>
    <s v="HS"/>
    <s v="N"/>
    <s v="N"/>
    <s v="CS"/>
    <s v="NYU Lutheran Family Health Centers/ Lutheran Medical Center"/>
    <s v="N"/>
    <s v="N"/>
    <s v="N"/>
    <n v="2"/>
    <s v="CS"/>
    <m/>
    <n v="208"/>
    <n v="2"/>
    <n v="7"/>
    <n v="0.30391328702462123"/>
    <s v="INTERFAITH MEDICAL CENTER"/>
    <m/>
  </r>
  <r>
    <x v="16"/>
    <x v="2"/>
    <s v="K907"/>
    <s v="BROWNSVILLE DIPLOMA PLUS HS - K"/>
    <s v="1150 EAST NEW YORK AVENUE"/>
    <n v="11212"/>
    <s v="718-778-7305"/>
    <x v="0"/>
    <m/>
    <s v="9 out of 10"/>
    <s v="Fully Accessible"/>
    <n v="1927"/>
    <n v="208"/>
    <m/>
    <s v="No Gym"/>
    <m/>
    <m/>
    <n v="1"/>
    <m/>
    <s v="N"/>
    <m/>
    <n v="734"/>
    <n v="367"/>
    <n v="27"/>
    <n v="324"/>
    <m/>
    <s v="HS"/>
    <s v="N"/>
    <s v="N"/>
    <s v="CS"/>
    <m/>
    <s v="Charter"/>
    <s v="COMPASS/SONYC"/>
    <s v="N"/>
    <n v="3"/>
    <s v="Both"/>
    <m/>
    <n v="496"/>
    <n v="1"/>
    <n v="9"/>
    <n v="0.70022928136174056"/>
    <s v="KINGSBROOK JEWISH MEDICAL CENTER"/>
    <m/>
  </r>
  <r>
    <x v="16"/>
    <x v="2"/>
    <s v="K181"/>
    <s v="P.S. 181 - BROOKLYN"/>
    <s v="1023 NEW YORK AVENUE"/>
    <n v="11203"/>
    <s v="718-462-5298"/>
    <x v="1"/>
    <m/>
    <s v="9 out of 10"/>
    <s v="Fully Accessible"/>
    <n v="1949"/>
    <n v="630"/>
    <m/>
    <n v="200"/>
    <m/>
    <s v="Yes"/>
    <n v="0.53968253968253965"/>
    <m/>
    <s v="Y"/>
    <m/>
    <n v="1156"/>
    <n v="578"/>
    <n v="60"/>
    <n v="720"/>
    <m/>
    <s v="ESMS"/>
    <s v="PK"/>
    <s v="D75 School"/>
    <s v="N"/>
    <m/>
    <s v="N"/>
    <s v="Beacon"/>
    <s v="N"/>
    <n v="6"/>
    <s v="DYCD"/>
    <m/>
    <n v="496"/>
    <n v="2"/>
    <n v="4"/>
    <n v="0.47718035273295456"/>
    <s v="UNIVERSITY HOSPITAL OF BROOKLYN"/>
    <m/>
  </r>
  <r>
    <x v="17"/>
    <x v="2"/>
    <s v="K066"/>
    <s v="P.S. 66 - BROOKLYN"/>
    <s v="845 EAST  96 STREET"/>
    <n v="11236"/>
    <s v="718-922-3505"/>
    <x v="1"/>
    <s v="Tier 1 "/>
    <s v="10 out of 10"/>
    <s v="Fully Accessible"/>
    <n v="1950"/>
    <n v="486"/>
    <m/>
    <n v="196"/>
    <m/>
    <m/>
    <n v="1"/>
    <m/>
    <s v="N"/>
    <m/>
    <n v="817"/>
    <n v="408.5"/>
    <n v="42"/>
    <n v="504"/>
    <m/>
    <s v="ESMS"/>
    <s v="PK"/>
    <s v="D75 School"/>
    <s v="N"/>
    <m/>
    <s v="N"/>
    <s v="COMPASS/SONYC"/>
    <s v="N"/>
    <n v="6"/>
    <s v="DYCD"/>
    <m/>
    <n v="219"/>
    <n v="2"/>
    <n v="6"/>
    <n v="0.50567372910037689"/>
    <s v="BROOKDALE HOSPITAL MEDICAL CENTER"/>
    <m/>
  </r>
  <r>
    <x v="17"/>
    <x v="2"/>
    <s v="K114"/>
    <s v="P.S. 114 - BROOKLYN"/>
    <s v="1077 REMSEN AVENUE"/>
    <n v="11236"/>
    <s v="718-257-4428"/>
    <x v="1"/>
    <s v="Tier 2 "/>
    <s v="9 out of 10"/>
    <s v="Fully Accessible"/>
    <n v="2012"/>
    <n v="448"/>
    <m/>
    <n v="285"/>
    <m/>
    <m/>
    <n v="0.97959183673469385"/>
    <m/>
    <s v="Y"/>
    <m/>
    <n v="759"/>
    <n v="379.5"/>
    <n v="55"/>
    <n v="660"/>
    <m/>
    <s v="ES"/>
    <s v="PK"/>
    <s v="N"/>
    <s v="N"/>
    <m/>
    <s v="Charter"/>
    <s v="COMPASS/SONYC"/>
    <s v="N"/>
    <n v="3"/>
    <s v="DYCD"/>
    <m/>
    <n v="219"/>
    <n v="1"/>
    <n v="5"/>
    <n v="0.87310759233333335"/>
    <s v="BROOKDALE HOSPITAL MEDICAL CENTER"/>
    <m/>
  </r>
  <r>
    <x v="18"/>
    <x v="2"/>
    <s v="K422"/>
    <s v="SPRING CREEK EDUCATIONAL CAMPUS - BROOKLYN"/>
    <s v="1065 ELTON STREET"/>
    <n v="11208"/>
    <s v="718-688-7230"/>
    <x v="0"/>
    <s v="Tier 1 "/>
    <s v="10 out of 10"/>
    <s v="Fully Accessible"/>
    <n v="1928"/>
    <n v="201"/>
    <m/>
    <n v="550"/>
    <m/>
    <m/>
    <n v="1"/>
    <m/>
    <s v="Y"/>
    <m/>
    <n v="1204"/>
    <n v="602"/>
    <n v="53"/>
    <n v="636"/>
    <m/>
    <s v="MSHS"/>
    <s v="N"/>
    <s v="D75 School"/>
    <s v="CS"/>
    <m/>
    <s v="N"/>
    <s v="COMPASS/SONYC"/>
    <s v="N"/>
    <n v="6"/>
    <s v="Both"/>
    <m/>
    <n v="566"/>
    <n v="0"/>
    <n v="7"/>
    <n v="2.0191223219318184"/>
    <s v="BROOKDALE HOSPITAL MEDICAL CENTER"/>
    <m/>
  </r>
  <r>
    <x v="18"/>
    <x v="2"/>
    <s v="K814"/>
    <s v="CYPRESS HILLS COMMUNITY SCHOOL - BROOKLYN"/>
    <s v="265 WARWICK STREET"/>
    <n v="11207"/>
    <s v="718-964-1180"/>
    <x v="1"/>
    <s v="Tier 1 "/>
    <s v="10 out of 10"/>
    <s v="Fully Accessible"/>
    <n v="1979"/>
    <n v="110"/>
    <m/>
    <e v="#N/A"/>
    <m/>
    <m/>
    <n v="1"/>
    <m/>
    <s v="N"/>
    <m/>
    <n v="465"/>
    <n v="232.5"/>
    <n v="29"/>
    <n v="348"/>
    <m/>
    <s v="ESMS"/>
    <s v="PK"/>
    <s v="N"/>
    <s v="N"/>
    <m/>
    <s v="N"/>
    <s v="COMPASS/SONYC"/>
    <s v="N"/>
    <n v="5"/>
    <s v="DYCD"/>
    <m/>
    <n v="566"/>
    <n v="5"/>
    <n v="3"/>
    <n v="2.0734323475378598"/>
    <s v="BROOKDALE HOSPITAL MEDICAL CENTER"/>
    <m/>
  </r>
  <r>
    <x v="19"/>
    <x v="2"/>
    <s v="K229"/>
    <s v="P.S. 229 - BROOKLYN"/>
    <s v="1400 BENSON AVENUE"/>
    <n v="11228"/>
    <s v="718-236-5447"/>
    <x v="1"/>
    <m/>
    <s v="9 out of 10"/>
    <s v="Fully Accessible"/>
    <n v="1980"/>
    <n v="495"/>
    <m/>
    <n v="368"/>
    <m/>
    <m/>
    <n v="0.9285714285714286"/>
    <m/>
    <s v="Y"/>
    <m/>
    <n v="926"/>
    <n v="463"/>
    <n v="60"/>
    <n v="720"/>
    <m/>
    <s v="ESMS"/>
    <s v="PK"/>
    <s v="N"/>
    <s v="N"/>
    <m/>
    <s v="N"/>
    <s v="COMPASS/SONYC"/>
    <s v="N"/>
    <n v="5"/>
    <s v="DYCD"/>
    <m/>
    <n v="56"/>
    <n v="0"/>
    <n v="6"/>
    <n v="2.1687367000378788"/>
    <s v="MAIMONIDES MEDICAL CENTER"/>
    <m/>
  </r>
  <r>
    <x v="19"/>
    <x v="2"/>
    <s v="K205"/>
    <s v="P.S. 205 - BROOKLYN"/>
    <s v="6701 20 AVENUE"/>
    <n v="11204"/>
    <s v="718-236-2380"/>
    <x v="1"/>
    <m/>
    <s v="9 out of 10"/>
    <s v="Fully Accessible"/>
    <n v="2002"/>
    <n v="138"/>
    <m/>
    <n v="304"/>
    <m/>
    <m/>
    <n v="0.95081967213114749"/>
    <m/>
    <s v="Y"/>
    <m/>
    <n v="890"/>
    <n v="445"/>
    <n v="69"/>
    <n v="828"/>
    <m/>
    <s v="ES"/>
    <s v="PK"/>
    <s v="N"/>
    <s v="N"/>
    <m/>
    <s v="N"/>
    <s v="COMPASS/SONYC"/>
    <s v="N"/>
    <n v="4"/>
    <s v="DYCD"/>
    <m/>
    <n v="56"/>
    <n v="3"/>
    <n v="4"/>
    <n v="1.8375865919261345"/>
    <s v="MAIMONIDES MEDICAL CENTER"/>
    <m/>
  </r>
  <r>
    <x v="19"/>
    <x v="2"/>
    <s v="K560"/>
    <s v="District 20 Pre-K Center at 550 59th Street"/>
    <s v="550 59 Street"/>
    <n v="11220"/>
    <s v="718-238-7760"/>
    <x v="2"/>
    <m/>
    <m/>
    <m/>
    <m/>
    <m/>
    <m/>
    <m/>
    <m/>
    <m/>
    <m/>
    <m/>
    <m/>
    <m/>
    <m/>
    <m/>
    <n v="9"/>
    <n v="108"/>
    <m/>
    <m/>
    <s v="PK"/>
    <m/>
    <m/>
    <m/>
    <m/>
    <m/>
    <m/>
    <m/>
    <m/>
    <m/>
    <m/>
    <m/>
    <m/>
    <m/>
    <m/>
    <m/>
  </r>
  <r>
    <x v="19"/>
    <x v="2"/>
    <s v="K069"/>
    <s v="P.S. 69 - BROOKLYN"/>
    <s v="6302 9TH AVENUE"/>
    <n v="11220"/>
    <s v="718-630-3899"/>
    <x v="6"/>
    <s v="Tier 1 "/>
    <s v="10 out of 10"/>
    <s v="Fully Accessible"/>
    <n v="2002"/>
    <n v="265"/>
    <m/>
    <n v="200"/>
    <m/>
    <m/>
    <n v="1"/>
    <m/>
    <s v="N"/>
    <m/>
    <n v="645"/>
    <n v="322.5"/>
    <n v="44"/>
    <n v="528"/>
    <m/>
    <s v="ES"/>
    <s v="N"/>
    <s v="N"/>
    <s v="N"/>
    <m/>
    <s v="N"/>
    <s v="COMPASS/SONYC"/>
    <s v="N"/>
    <n v="3"/>
    <s v="DYCD"/>
    <m/>
    <n v="56"/>
    <n v="2"/>
    <n v="25"/>
    <n v="0.76078857009848289"/>
    <s v="MAIMONIDES MEDICAL CENTER"/>
    <m/>
  </r>
  <r>
    <x v="20"/>
    <x v="2"/>
    <s v="K096"/>
    <s v="I.S. 96 - BROOKLYN"/>
    <s v="99 AVENUE P"/>
    <n v="11204"/>
    <s v="718-236-1344"/>
    <x v="0"/>
    <s v="Tier 2 "/>
    <s v="10 out of 10"/>
    <s v="Fully Accessible"/>
    <n v="1929"/>
    <n v="540"/>
    <m/>
    <n v="682"/>
    <m/>
    <m/>
    <n v="0.94915254237288138"/>
    <m/>
    <s v="N"/>
    <m/>
    <n v="1230"/>
    <n v="615"/>
    <n v="63"/>
    <n v="756"/>
    <m/>
    <s v="ESMS"/>
    <s v="N"/>
    <s v="N"/>
    <s v="CS"/>
    <m/>
    <s v="Charter"/>
    <s v="Beacon"/>
    <s v="N"/>
    <n v="4"/>
    <s v="Both"/>
    <m/>
    <n v="89"/>
    <n v="2"/>
    <n v="3"/>
    <n v="1.8345778168087121"/>
    <s v="CONEY ISLAND HOSPITAL"/>
    <m/>
  </r>
  <r>
    <x v="20"/>
    <x v="2"/>
    <s v="K687"/>
    <s v="Brooklyn's Daily Discovery Pre-K Center at 10 Bouck Court"/>
    <s v="10 Bouck Court"/>
    <n v="11223"/>
    <s v="718-787-3940"/>
    <x v="2"/>
    <m/>
    <m/>
    <m/>
    <m/>
    <m/>
    <m/>
    <m/>
    <m/>
    <m/>
    <m/>
    <m/>
    <m/>
    <m/>
    <m/>
    <m/>
    <n v="10"/>
    <n v="120"/>
    <m/>
    <m/>
    <s v="PK"/>
    <m/>
    <m/>
    <m/>
    <m/>
    <m/>
    <m/>
    <m/>
    <m/>
    <m/>
    <m/>
    <m/>
    <m/>
    <m/>
    <m/>
    <m/>
  </r>
  <r>
    <x v="20"/>
    <x v="2"/>
    <s v="K410"/>
    <s v="ABRAHAM LINCOLN HS - K"/>
    <s v="2800 OCEAN PARKWAY"/>
    <n v="11235"/>
    <s v="718-333-7400"/>
    <x v="6"/>
    <s v="Low AC (16%)"/>
    <s v="8 out of 10"/>
    <s v="Partially Accessible"/>
    <n v="1930"/>
    <n v="650"/>
    <m/>
    <n v="664"/>
    <m/>
    <m/>
    <n v="0.16470588235294117"/>
    <m/>
    <s v="N"/>
    <m/>
    <n v="1957"/>
    <n v="978.5"/>
    <n v="112"/>
    <n v="1344"/>
    <m/>
    <s v="HS"/>
    <s v="N"/>
    <s v="D75 Inclusion"/>
    <s v="N"/>
    <m/>
    <s v="N"/>
    <s v="N"/>
    <s v="N"/>
    <n v="2"/>
    <s v="N"/>
    <m/>
    <n v="89"/>
    <n v="2"/>
    <n v="4"/>
    <n v="0.29217282516666671"/>
    <s v="CONEY ISLAND HOSPITAL"/>
    <m/>
  </r>
  <r>
    <x v="21"/>
    <x v="2"/>
    <s v="K152"/>
    <s v="P.S. 152 - BROOKLYN"/>
    <s v="725 EAST  23 STREET"/>
    <n v="11210"/>
    <s v="718-434-5222"/>
    <x v="0"/>
    <s v="Tier 2 "/>
    <s v="8 out of 10"/>
    <s v="Partially Accessible"/>
    <n v="1930"/>
    <n v="545"/>
    <m/>
    <n v="370"/>
    <m/>
    <m/>
    <n v="0.92063492063492058"/>
    <m/>
    <s v="N"/>
    <m/>
    <n v="1097"/>
    <n v="548.5"/>
    <n v="79"/>
    <n v="948"/>
    <m/>
    <s v="ES"/>
    <s v="PK"/>
    <s v="N"/>
    <s v="CS"/>
    <m/>
    <s v="N"/>
    <s v="COMPASS/SONYC"/>
    <s v="N"/>
    <n v="5"/>
    <s v="Both"/>
    <m/>
    <n v="213"/>
    <n v="3"/>
    <n v="12"/>
    <n v="1.1312139712878788"/>
    <s v="MOUNT SINAI BROOKLYN"/>
    <m/>
  </r>
  <r>
    <x v="21"/>
    <x v="2"/>
    <s v="K395"/>
    <s v="P.S./I.S. 395 - BROOKLYN"/>
    <s v="1001 EAST  45 STREET"/>
    <n v="11203"/>
    <s v="718-693-3426"/>
    <x v="1"/>
    <s v="Tier 1 "/>
    <s v="10 out of 10"/>
    <s v="Fully Accessible"/>
    <n v="1951"/>
    <n v="396"/>
    <m/>
    <n v="385"/>
    <m/>
    <m/>
    <n v="1"/>
    <m/>
    <s v="N"/>
    <m/>
    <n v="806"/>
    <n v="403"/>
    <n v="43"/>
    <n v="516"/>
    <m/>
    <s v="ESMS"/>
    <s v="PK"/>
    <s v="D75 School"/>
    <s v="N"/>
    <m/>
    <s v="N"/>
    <s v="COMPASS/SONYC"/>
    <s v="N"/>
    <n v="6"/>
    <s v="DYCD"/>
    <m/>
    <n v="213"/>
    <n v="0"/>
    <n v="6"/>
    <n v="1.290207052784091"/>
    <s v="MOUNT SINAI BROOKLYN"/>
    <m/>
  </r>
  <r>
    <x v="21"/>
    <x v="2"/>
    <s v="K063"/>
    <s v="The Joan Snow Pre-K Center at 1340 East 29th Street"/>
    <s v="1340 East 29 Street"/>
    <n v="11210"/>
    <s v="718-758-8970"/>
    <x v="2"/>
    <m/>
    <m/>
    <m/>
    <m/>
    <m/>
    <m/>
    <m/>
    <m/>
    <m/>
    <m/>
    <m/>
    <m/>
    <m/>
    <m/>
    <m/>
    <n v="14"/>
    <n v="168"/>
    <m/>
    <m/>
    <s v="PK"/>
    <m/>
    <m/>
    <m/>
    <m/>
    <m/>
    <m/>
    <m/>
    <m/>
    <m/>
    <m/>
    <m/>
    <m/>
    <m/>
    <m/>
    <m/>
  </r>
  <r>
    <x v="21"/>
    <x v="2"/>
    <s v="K222"/>
    <s v="P.S. 222 - BROOKLYN"/>
    <s v="3301 QUENTIN ROAD"/>
    <n v="11234"/>
    <s v="718-998-4298"/>
    <x v="6"/>
    <m/>
    <s v="7 out of 10"/>
    <s v="Partially Accessible"/>
    <n v="1929"/>
    <n v="340"/>
    <m/>
    <n v="265"/>
    <m/>
    <m/>
    <n v="0.8214285714285714"/>
    <m/>
    <s v="N"/>
    <m/>
    <n v="894"/>
    <n v="447"/>
    <n v="59"/>
    <n v="708"/>
    <m/>
    <s v="ES"/>
    <s v="N"/>
    <s v="N"/>
    <s v="N"/>
    <m/>
    <s v="N"/>
    <s v="N"/>
    <s v="N"/>
    <n v="1"/>
    <s v="N"/>
    <m/>
    <n v="213"/>
    <n v="0"/>
    <n v="10"/>
    <n v="0.37777197674431817"/>
    <s v="MOUNT SINAI BROOKLYN"/>
    <m/>
  </r>
  <r>
    <x v="21"/>
    <x v="2"/>
    <s v="K254"/>
    <s v="P.S. 254 - BROOKLYN"/>
    <s v="1801 AVENUE Y"/>
    <n v="11235"/>
    <s v="718-743-0890"/>
    <x v="6"/>
    <m/>
    <s v="9 out of 10"/>
    <s v="Fully Accessible"/>
    <n v="1938"/>
    <n v="256"/>
    <m/>
    <n v="330"/>
    <m/>
    <m/>
    <n v="0.94117647058823528"/>
    <m/>
    <s v="N"/>
    <m/>
    <n v="521"/>
    <n v="260.5"/>
    <n v="32"/>
    <n v="384"/>
    <m/>
    <s v="ES"/>
    <s v="N"/>
    <s v="N"/>
    <s v="N"/>
    <m/>
    <s v="N"/>
    <s v="N"/>
    <s v="N"/>
    <n v="1"/>
    <s v="N"/>
    <m/>
    <n v="213"/>
    <n v="2"/>
    <n v="5"/>
    <n v="0.81216318483333139"/>
    <s v="CONEY ISLAND HOSPITAL"/>
    <m/>
  </r>
  <r>
    <x v="22"/>
    <x v="2"/>
    <s v="K012"/>
    <s v="P.S. 12 - BROOKLYN"/>
    <s v="430 HOWARD AVENUE"/>
    <n v="11233"/>
    <s v="718-953-4569"/>
    <x v="0"/>
    <s v="Tier 2 "/>
    <s v="9 out of 10"/>
    <s v="Fully Accessible"/>
    <n v="1931"/>
    <n v="300"/>
    <s v="BKS"/>
    <n v="188"/>
    <m/>
    <s v="Yes"/>
    <n v="1"/>
    <m/>
    <s v="N"/>
    <m/>
    <n v="824"/>
    <n v="412"/>
    <n v="40"/>
    <n v="480"/>
    <m/>
    <s v="ESMS"/>
    <s v="PK"/>
    <s v="N"/>
    <s v="CS"/>
    <m/>
    <s v="N"/>
    <s v="COMPASS/SONYC"/>
    <s v="N"/>
    <n v="6"/>
    <s v="Both"/>
    <m/>
    <n v="486"/>
    <n v="1"/>
    <n v="9"/>
    <n v="0.97951703155113445"/>
    <s v="INTERFAITH MEDICAL CENTER"/>
    <m/>
  </r>
  <r>
    <x v="22"/>
    <x v="2"/>
    <s v="K356"/>
    <s v="P.S. 156 - BROOKLYN"/>
    <s v="104 SUTTER AVENUE"/>
    <n v="11212"/>
    <s v="718-498-2811"/>
    <x v="0"/>
    <s v="Tier 1 "/>
    <s v="10 out of 10"/>
    <s v="Fully Accessible"/>
    <n v="1932"/>
    <n v="162"/>
    <m/>
    <n v="360"/>
    <m/>
    <m/>
    <n v="1"/>
    <m/>
    <s v="Y"/>
    <m/>
    <n v="1109"/>
    <n v="554.5"/>
    <n v="54"/>
    <n v="648"/>
    <m/>
    <s v="ESMS"/>
    <s v="PK"/>
    <s v="N"/>
    <s v="CS"/>
    <m/>
    <s v="N"/>
    <s v="COMPASS/SONYC"/>
    <s v="N"/>
    <n v="6"/>
    <s v="Both"/>
    <m/>
    <n v="486"/>
    <n v="2"/>
    <n v="8"/>
    <n v="0.79224360406250005"/>
    <s v="BROOKDALE HOSPITAL MEDICAL CENTER"/>
    <m/>
  </r>
  <r>
    <x v="23"/>
    <x v="3"/>
    <s v="Q019"/>
    <s v="P.S. 19 - QUEENS"/>
    <s v="98-02 ROOSEVELT AVENUE"/>
    <n v="11368"/>
    <s v="718-424-5859"/>
    <x v="0"/>
    <m/>
    <s v="9 out of 10"/>
    <s v="Fully Accessible"/>
    <n v="1933"/>
    <n v="350"/>
    <m/>
    <n v="181"/>
    <m/>
    <m/>
    <n v="0.51136363636363635"/>
    <m/>
    <s v="N"/>
    <m/>
    <n v="1653"/>
    <n v="826.5"/>
    <n v="75"/>
    <n v="900"/>
    <m/>
    <s v="ES"/>
    <s v="PK"/>
    <s v="N"/>
    <s v="CS"/>
    <m/>
    <s v="N"/>
    <s v="Beacon"/>
    <s v="N"/>
    <n v="5"/>
    <s v="Both"/>
    <m/>
    <n v="271"/>
    <n v="2"/>
    <n v="4"/>
    <n v="1.0492564819867405"/>
    <s v="ELMHURST HOSPITAL CENTER"/>
    <m/>
  </r>
  <r>
    <x v="23"/>
    <x v="3"/>
    <s v="Q744"/>
    <s v="ELMHURST EDUCATIONAL CAMPUS - Q"/>
    <s v="45-10 94TH STREET"/>
    <n v="11373"/>
    <s v="718-271-1487"/>
    <x v="3"/>
    <m/>
    <s v="10 out of 10"/>
    <s v="Fully Accessible"/>
    <n v="1942"/>
    <n v="284"/>
    <m/>
    <n v="255"/>
    <m/>
    <m/>
    <n v="1"/>
    <m/>
    <s v="Y"/>
    <m/>
    <n v="1373"/>
    <n v="686.5"/>
    <n v="64"/>
    <n v="768"/>
    <m/>
    <s v="HS"/>
    <s v="N"/>
    <s v="D75 School"/>
    <s v="CS"/>
    <s v="Urban Health Plan"/>
    <s v="N"/>
    <s v="N"/>
    <s v="N"/>
    <n v="3"/>
    <s v="CS"/>
    <m/>
    <n v="271"/>
    <n v="2"/>
    <n v="6"/>
    <n v="0.76998190934658894"/>
    <s v="ELMHURST HOSPITAL CENTER"/>
    <m/>
  </r>
  <r>
    <x v="23"/>
    <x v="3"/>
    <s v="Q391"/>
    <s v="Mosaic Pre-K Center at 44-15 Judge Street"/>
    <s v="44-15 Judge Street"/>
    <n v="11373"/>
    <s v="718-396-3739"/>
    <x v="2"/>
    <m/>
    <m/>
    <m/>
    <m/>
    <m/>
    <m/>
    <m/>
    <m/>
    <m/>
    <m/>
    <m/>
    <m/>
    <m/>
    <m/>
    <m/>
    <n v="8"/>
    <n v="96"/>
    <m/>
    <m/>
    <s v="PK"/>
    <m/>
    <m/>
    <m/>
    <m/>
    <m/>
    <m/>
    <m/>
    <m/>
    <m/>
    <m/>
    <m/>
    <m/>
    <m/>
    <m/>
    <m/>
  </r>
  <r>
    <x v="23"/>
    <x v="3"/>
    <s v="Q247"/>
    <s v="PS/IS 128"/>
    <s v="69-10 65th Drive"/>
    <n v="11379"/>
    <s v="718-326-6210"/>
    <x v="5"/>
    <s v="DYCD"/>
    <s v="10 out of 10"/>
    <s v="Fully Accessible"/>
    <n v="2009"/>
    <n v="315"/>
    <m/>
    <n v="366"/>
    <m/>
    <m/>
    <n v="1"/>
    <m/>
    <s v="N"/>
    <m/>
    <n v="574"/>
    <n v="287"/>
    <n v="33"/>
    <n v="396"/>
    <m/>
    <s v="ESMS"/>
    <s v="N"/>
    <s v="D75 School"/>
    <s v="N"/>
    <m/>
    <s v="N"/>
    <s v="COMPASS/SONYC"/>
    <s v="N"/>
    <n v="5"/>
    <s v="DYCD"/>
    <m/>
    <n v="271"/>
    <n v="1"/>
    <n v="5"/>
    <n v="1.8283986352499981"/>
    <s v="WYCKOFF HEIGHTS MEDICAL CENTER"/>
    <m/>
  </r>
  <r>
    <x v="24"/>
    <x v="3"/>
    <s v="Q024"/>
    <s v="P.S. 24 - QUEENS"/>
    <s v="45-57 UNION STREET"/>
    <n v="11355"/>
    <s v="718-359-2288"/>
    <x v="1"/>
    <s v="Tier 2 "/>
    <s v="8 out of 10"/>
    <s v="Partially Accessible"/>
    <n v="2004"/>
    <n v="366"/>
    <m/>
    <n v="248"/>
    <m/>
    <m/>
    <n v="1"/>
    <m/>
    <s v="N"/>
    <m/>
    <n v="1111"/>
    <n v="555.5"/>
    <n v="66"/>
    <n v="792"/>
    <m/>
    <s v="ES"/>
    <s v="PK"/>
    <s v="N"/>
    <s v="N"/>
    <m/>
    <s v="N"/>
    <s v="COMPASS/SONYC"/>
    <s v="N"/>
    <n v="4"/>
    <s v="DYCD"/>
    <m/>
    <n v="69"/>
    <n v="0"/>
    <n v="10"/>
    <n v="0.2815206038901496"/>
    <s v="FLUSHING HOSPITAL MEDICAL CENTER"/>
    <m/>
  </r>
  <r>
    <x v="24"/>
    <x v="3"/>
    <s v="Q454"/>
    <s v="District 25 Pre-K Center at 123-07 22nd Avenue"/>
    <s v="123-07 22nd Avenue "/>
    <n v="11356"/>
    <s v="718-463-9610"/>
    <x v="2"/>
    <m/>
    <m/>
    <m/>
    <m/>
    <m/>
    <m/>
    <m/>
    <m/>
    <m/>
    <m/>
    <m/>
    <m/>
    <m/>
    <m/>
    <m/>
    <n v="8"/>
    <n v="96"/>
    <m/>
    <m/>
    <s v="PK"/>
    <m/>
    <m/>
    <m/>
    <m/>
    <m/>
    <m/>
    <m/>
    <m/>
    <m/>
    <m/>
    <m/>
    <m/>
    <m/>
    <m/>
    <m/>
  </r>
  <r>
    <x v="25"/>
    <x v="3"/>
    <s v="Q266"/>
    <s v="P.S./I.S. 266 - QUEENS"/>
    <s v="74-10 COMMONWEALTH BOULEVARD"/>
    <n v="11426"/>
    <s v="718-479-3920"/>
    <x v="1"/>
    <s v="Tier 1 "/>
    <s v="10 out of 10"/>
    <s v="Fully Accessible"/>
    <n v="1952"/>
    <n v="269"/>
    <m/>
    <n v="521"/>
    <m/>
    <m/>
    <n v="1"/>
    <m/>
    <s v="Y"/>
    <m/>
    <n v="742"/>
    <n v="371"/>
    <n v="32"/>
    <n v="384"/>
    <m/>
    <s v="ESMS"/>
    <s v="PK"/>
    <s v="D75 School"/>
    <s v="N"/>
    <m/>
    <s v="N"/>
    <s v="COMPASS/SONYC"/>
    <s v="N"/>
    <n v="6"/>
    <s v="DYCD"/>
    <m/>
    <n v="25"/>
    <n v="0"/>
    <n v="4"/>
    <n v="1.1786617594280284"/>
    <s v="LONG ISLAND JEWISH MEDICAL CENTER"/>
    <m/>
  </r>
  <r>
    <x v="25"/>
    <x v="3"/>
    <s v="Q332"/>
    <s v="Bayside Hills School of Excellence"/>
    <s v="210-21 48 AVENUE"/>
    <n v="11364"/>
    <s v="929-267-5900"/>
    <x v="6"/>
    <s v="Tier 1 "/>
    <s v="10 out of 10"/>
    <s v="Fully Accessible"/>
    <n v="2017"/>
    <n v="195"/>
    <m/>
    <e v="#N/A"/>
    <m/>
    <m/>
    <n v="1"/>
    <m/>
    <s v="N"/>
    <m/>
    <n v="589"/>
    <n v="294.5"/>
    <n v="21"/>
    <n v="252"/>
    <m/>
    <s v="ES"/>
    <s v="PK"/>
    <s v="N"/>
    <s v="N"/>
    <m/>
    <s v="N"/>
    <s v="N"/>
    <s v="N"/>
    <n v="2"/>
    <s v="N"/>
    <m/>
    <n v="25"/>
    <n v="0"/>
    <n v="5"/>
    <n v="2.3509431725568182"/>
    <s v="FLUSHING HOSPITAL MEDICAL CENTER"/>
    <m/>
  </r>
  <r>
    <x v="26"/>
    <x v="3"/>
    <s v="Q042"/>
    <s v="P.S. 42 - QUEENS"/>
    <s v="488 BEACH  66 STREET"/>
    <n v="11692"/>
    <s v="718-634-7914"/>
    <x v="0"/>
    <m/>
    <s v="8 out of 10"/>
    <s v="Partially Accessible"/>
    <n v="1934"/>
    <n v="450"/>
    <m/>
    <n v="480"/>
    <m/>
    <m/>
    <n v="0.58064516129032262"/>
    <m/>
    <s v="Y"/>
    <m/>
    <n v="969"/>
    <n v="484.5"/>
    <n v="45"/>
    <n v="540"/>
    <m/>
    <s v="ESMS"/>
    <s v="PK"/>
    <s v="D75 School"/>
    <s v="CS"/>
    <m/>
    <s v="N"/>
    <s v="COMPASS/SONYC"/>
    <s v="N"/>
    <n v="7"/>
    <s v="Both"/>
    <m/>
    <n v="311"/>
    <n v="2"/>
    <n v="3"/>
    <n v="2.1938950549621214"/>
    <s v="ST JOHNS EPISCOPAL HOSPITAL SO SHORE"/>
    <m/>
  </r>
  <r>
    <x v="26"/>
    <x v="3"/>
    <s v="Q410"/>
    <s v="Beach Channel Educational Campus"/>
    <s v="100-00 BEACH CHANNEL DRIVE"/>
    <n v="11694"/>
    <s v="718-634-1970"/>
    <x v="0"/>
    <m/>
    <s v="8 out of 10"/>
    <s v="Partially Accessible"/>
    <n v="1935"/>
    <n v="704"/>
    <m/>
    <n v="400"/>
    <m/>
    <m/>
    <n v="0.74814814814814812"/>
    <m/>
    <s v="N"/>
    <m/>
    <n v="2893"/>
    <n v="1446.5"/>
    <n v="119"/>
    <n v="1428"/>
    <m/>
    <s v="MSHS"/>
    <s v="N"/>
    <s v="D75 School"/>
    <s v="CS"/>
    <m/>
    <s v="Charter"/>
    <s v="COMPASS/SONYC"/>
    <s v="LYFE"/>
    <n v="6"/>
    <s v="Both"/>
    <m/>
    <n v="311"/>
    <n v="2"/>
    <n v="5"/>
    <n v="3.8786087672158902"/>
    <s v="ST JOHNS EPISCOPAL HOSPITAL SO SHORE"/>
    <m/>
  </r>
  <r>
    <x v="26"/>
    <x v="3"/>
    <s v="Q473"/>
    <s v="District 27 Pre-K Center at 133-40 79 Street"/>
    <s v="133-40 79 Street"/>
    <n v="11414"/>
    <s v="347-464-3441"/>
    <x v="2"/>
    <m/>
    <m/>
    <m/>
    <m/>
    <m/>
    <m/>
    <m/>
    <m/>
    <m/>
    <m/>
    <m/>
    <m/>
    <m/>
    <m/>
    <m/>
    <n v="20"/>
    <n v="240"/>
    <m/>
    <m/>
    <s v="PK"/>
    <m/>
    <m/>
    <m/>
    <m/>
    <m/>
    <m/>
    <m/>
    <m/>
    <m/>
    <m/>
    <m/>
    <m/>
    <m/>
    <m/>
    <m/>
  </r>
  <r>
    <x v="27"/>
    <x v="3"/>
    <s v="Q072"/>
    <s v="J.H.S. 72 - QUEENS"/>
    <s v="133-25 GUY R BREWER BOULEVARD"/>
    <n v="11434"/>
    <s v="718-723-6200"/>
    <x v="0"/>
    <m/>
    <s v="8 out of 10"/>
    <s v="Partially Accessible"/>
    <n v="1936"/>
    <n v="470"/>
    <m/>
    <n v="220"/>
    <m/>
    <m/>
    <n v="0.87671232876712324"/>
    <m/>
    <s v="N"/>
    <m/>
    <n v="1443"/>
    <n v="721.5"/>
    <n v="59"/>
    <n v="708"/>
    <m/>
    <s v="MS"/>
    <s v="N"/>
    <s v="D75 School"/>
    <s v="CS"/>
    <m/>
    <s v="N"/>
    <s v="COMPASS/SONYC"/>
    <s v="N"/>
    <n v="5"/>
    <s v="Both"/>
    <m/>
    <n v="260"/>
    <n v="0"/>
    <n v="5"/>
    <n v="2.8067478126893941"/>
    <s v="JAMAICA HOSPITAL MEDICAL CENTER"/>
    <m/>
  </r>
  <r>
    <x v="27"/>
    <x v="3"/>
    <s v="Q314"/>
    <s v="P.S./ I.S. 314 - Queens"/>
    <s v="88-08 164TH STREET"/>
    <n v="11432"/>
    <s v="718-558-6220"/>
    <x v="1"/>
    <s v="Tier 1 "/>
    <s v="10 out of 10"/>
    <s v="Fully Accessible"/>
    <n v="1954"/>
    <n v="299"/>
    <m/>
    <n v="366"/>
    <m/>
    <m/>
    <n v="1"/>
    <m/>
    <s v="Y"/>
    <m/>
    <n v="626"/>
    <n v="313"/>
    <n v="37"/>
    <n v="444"/>
    <m/>
    <s v="ESMS"/>
    <s v="PK"/>
    <s v="D75 School"/>
    <s v="N"/>
    <m/>
    <s v="N"/>
    <s v="COMPASS/SONYC"/>
    <s v="N"/>
    <n v="6"/>
    <s v="DYCD"/>
    <m/>
    <n v="260"/>
    <n v="3"/>
    <n v="35"/>
    <n v="0.6707635992708314"/>
    <s v="QUEENS HOSPITAL CENTER"/>
    <m/>
  </r>
  <r>
    <x v="27"/>
    <x v="3"/>
    <s v="Q383"/>
    <s v="Ezra Jack Keats Pre-K Center at 132-10 Jamaica Avenue"/>
    <s v="132-10 Jamaica Avenue"/>
    <n v="11418"/>
    <s v="718-298-7900"/>
    <x v="2"/>
    <m/>
    <m/>
    <m/>
    <m/>
    <m/>
    <m/>
    <m/>
    <m/>
    <m/>
    <m/>
    <m/>
    <m/>
    <m/>
    <m/>
    <m/>
    <n v="5"/>
    <n v="60"/>
    <m/>
    <m/>
    <s v="PK"/>
    <m/>
    <m/>
    <m/>
    <m/>
    <m/>
    <m/>
    <m/>
    <m/>
    <m/>
    <m/>
    <m/>
    <m/>
    <m/>
    <m/>
    <m/>
  </r>
  <r>
    <x v="28"/>
    <x v="3"/>
    <s v="Q263"/>
    <s v="P.S. /I.S 295 - QUEENS"/>
    <s v="222-14 JAMAICA AVENUE"/>
    <n v="11428"/>
    <s v="718-464-1433"/>
    <x v="1"/>
    <s v="Tier 1 "/>
    <s v="10 out of 10"/>
    <s v="Fully Accessible"/>
    <n v="1955"/>
    <n v="274"/>
    <m/>
    <n v="363"/>
    <m/>
    <m/>
    <n v="1"/>
    <m/>
    <s v="Y"/>
    <m/>
    <n v="545"/>
    <n v="272.5"/>
    <n v="33"/>
    <n v="396"/>
    <m/>
    <s v="ESMS"/>
    <s v="PK"/>
    <s v="D75 School"/>
    <s v="N"/>
    <m/>
    <s v="N"/>
    <s v="COMPASS/SONYC"/>
    <s v="N"/>
    <n v="6"/>
    <s v="DYCD"/>
    <m/>
    <n v="411"/>
    <n v="0"/>
    <n v="5"/>
    <n v="2.5907158599431819"/>
    <s v="LONG ISLAND JEWISH MEDICAL CENTER"/>
    <m/>
  </r>
  <r>
    <x v="28"/>
    <x v="3"/>
    <s v="Q270"/>
    <s v="P.S. 270 - QUEENS"/>
    <s v="233-15 MERRICK BOULEVARD"/>
    <n v="11422"/>
    <s v="718-341-8280"/>
    <x v="1"/>
    <s v="Tier 1 "/>
    <s v="10 out of 10"/>
    <s v="Fully Accessible"/>
    <n v="1956"/>
    <n v="248"/>
    <m/>
    <n v="216"/>
    <m/>
    <m/>
    <n v="1"/>
    <m/>
    <s v="N"/>
    <m/>
    <n v="610"/>
    <n v="305"/>
    <n v="29"/>
    <n v="348"/>
    <m/>
    <s v="ESMS"/>
    <s v="PK"/>
    <s v="D75 School"/>
    <s v="N"/>
    <m/>
    <s v="N"/>
    <s v="COMPASS/SONYC"/>
    <s v="N"/>
    <n v="6"/>
    <s v="DYCD"/>
    <m/>
    <n v="411"/>
    <n v="0"/>
    <n v="3"/>
    <n v="4.5814562639772731"/>
    <s v="JAMAICA HOSPITAL MEDICAL CENTER"/>
    <m/>
  </r>
  <r>
    <x v="28"/>
    <x v="3"/>
    <s v="Q381"/>
    <s v="District 29 Pre-K Center at 168-42 Jamaica Avenue"/>
    <s v="168-42 Jamaica Avenue"/>
    <n v="11432"/>
    <s v="718-480-2540"/>
    <x v="2"/>
    <m/>
    <m/>
    <m/>
    <m/>
    <m/>
    <m/>
    <m/>
    <m/>
    <m/>
    <m/>
    <m/>
    <m/>
    <m/>
    <m/>
    <m/>
    <n v="7"/>
    <n v="84"/>
    <m/>
    <m/>
    <s v="PK"/>
    <m/>
    <m/>
    <m/>
    <m/>
    <m/>
    <m/>
    <m/>
    <m/>
    <m/>
    <m/>
    <m/>
    <m/>
    <m/>
    <m/>
    <m/>
  </r>
  <r>
    <x v="29"/>
    <x v="3"/>
    <s v="Q452"/>
    <s v="LONG ISLAND CITY HS(NEW)-Q"/>
    <s v="14-30 BROADWAY"/>
    <n v="11106"/>
    <s v="718-545-7095"/>
    <x v="3"/>
    <m/>
    <s v="10 out of 10"/>
    <s v="Fully Accessible"/>
    <n v="1940"/>
    <n v="809"/>
    <m/>
    <n v="507"/>
    <m/>
    <m/>
    <n v="1"/>
    <m/>
    <s v="Y"/>
    <m/>
    <n v="2216"/>
    <n v="1108"/>
    <n v="92"/>
    <n v="1104"/>
    <m/>
    <s v="HS"/>
    <s v="N"/>
    <s v="D75 School"/>
    <s v="CS"/>
    <s v="Elmhurst Hospital Center"/>
    <s v="N"/>
    <s v="N"/>
    <s v="LYFE"/>
    <n v="4"/>
    <s v="CS"/>
    <m/>
    <n v="197"/>
    <n v="0"/>
    <n v="7"/>
    <n v="0.50744740967613444"/>
    <s v="MOUNT SINAI HOSPITAL - MOUNT SINAI HOSPITAL OF QUEENS"/>
    <m/>
  </r>
  <r>
    <x v="29"/>
    <x v="3"/>
    <s v="Q011"/>
    <s v="P.S. 11 - QUEENS"/>
    <s v="54-25 SKILLMAN AVENUE"/>
    <n v="11377"/>
    <s v="718-779-2090"/>
    <x v="1"/>
    <s v="Tier 2"/>
    <s v="10 out of 10"/>
    <s v="Fully Accessible"/>
    <n v="1982"/>
    <n v="250"/>
    <m/>
    <n v="400"/>
    <m/>
    <m/>
    <n v="0.93442622950819676"/>
    <m/>
    <s v="Y"/>
    <m/>
    <n v="1214"/>
    <n v="607"/>
    <n v="62"/>
    <n v="744"/>
    <m/>
    <s v="ESMS"/>
    <s v="PK"/>
    <s v="N"/>
    <s v="N"/>
    <m/>
    <s v="N"/>
    <s v="COMPASS/SONYC"/>
    <s v="N"/>
    <n v="5"/>
    <s v="DYCD"/>
    <m/>
    <n v="197"/>
    <n v="3"/>
    <n v="18"/>
    <n v="1.2118219866212121"/>
    <s v="ELMHURST HOSPITAL CENTER"/>
    <m/>
  </r>
  <r>
    <x v="29"/>
    <x v="3"/>
    <s v="Q397"/>
    <s v="District 30 Pre-K Center at 3252 37th Street"/>
    <s v="3252 37th Street"/>
    <n v="11103"/>
    <s v="718-316-9337"/>
    <x v="2"/>
    <m/>
    <m/>
    <m/>
    <m/>
    <m/>
    <m/>
    <m/>
    <m/>
    <m/>
    <m/>
    <m/>
    <m/>
    <m/>
    <m/>
    <m/>
    <n v="6"/>
    <n v="72"/>
    <m/>
    <m/>
    <s v="PK"/>
    <m/>
    <m/>
    <m/>
    <m/>
    <m/>
    <m/>
    <m/>
    <m/>
    <m/>
    <m/>
    <m/>
    <m/>
    <m/>
    <m/>
    <m/>
  </r>
  <r>
    <x v="30"/>
    <x v="4"/>
    <s v="R071"/>
    <s v="P.S./I.S. 48 - Staten Island"/>
    <s v="1050 Targee Street"/>
    <n v="10304"/>
    <s v="718-447-8323"/>
    <x v="1"/>
    <s v="Tier 1 "/>
    <s v="10 out of 10"/>
    <s v="Fully Accessible"/>
    <n v="1957"/>
    <n v="312"/>
    <m/>
    <n v="255"/>
    <m/>
    <m/>
    <n v="1"/>
    <m/>
    <s v="N"/>
    <m/>
    <n v="861"/>
    <n v="430.5"/>
    <n v="37"/>
    <n v="444"/>
    <m/>
    <s v="ESMS"/>
    <s v="PK"/>
    <s v="D75 School"/>
    <s v="N"/>
    <m/>
    <s v="N"/>
    <s v="COMPASS/SONYC"/>
    <s v="N"/>
    <n v="6"/>
    <s v="DYCD"/>
    <m/>
    <n v="109"/>
    <n v="1"/>
    <n v="18"/>
    <n v="1.305951133375"/>
    <s v="STATEN ISLAND UNIVERSITY HOSP-NORTH"/>
    <m/>
  </r>
  <r>
    <x v="30"/>
    <x v="4"/>
    <s v="R861"/>
    <s v="ELIZABETH A. CONNELLY CAMPUS - S.I."/>
    <s v="280 REGIS DRIVE"/>
    <n v="10314"/>
    <s v="718-697-5250"/>
    <x v="1"/>
    <s v="Tier 1 "/>
    <s v="10 out of 10"/>
    <s v="Fully Accessible"/>
    <n v="1958"/>
    <n v="296"/>
    <m/>
    <n v="379"/>
    <m/>
    <m/>
    <n v="1"/>
    <m/>
    <s v="Y"/>
    <m/>
    <n v="737"/>
    <n v="368.5"/>
    <n v="40"/>
    <n v="480"/>
    <m/>
    <s v="ESMS"/>
    <s v="PK"/>
    <s v="D75 School"/>
    <s v="N"/>
    <m/>
    <s v="N"/>
    <s v="COMPASS/SONYC"/>
    <s v="N"/>
    <n v="6"/>
    <s v="DYCD"/>
    <m/>
    <n v="109"/>
    <n v="0"/>
    <n v="20"/>
    <n v="3.2561376687689205"/>
    <s v="RICHMOND UNIVERSITY MEDICAL CENTER"/>
    <m/>
  </r>
  <r>
    <x v="30"/>
    <x v="4"/>
    <s v="R056"/>
    <s v="P.S. 56 - STATEN ISLAND"/>
    <s v="250 KRAMER AVENUE"/>
    <n v="10309"/>
    <s v="718-605-1189"/>
    <x v="1"/>
    <m/>
    <s v="10 out of 10"/>
    <s v="Fully Accessible"/>
    <n v="2009"/>
    <n v="450"/>
    <m/>
    <n v="325"/>
    <m/>
    <s v="Yes"/>
    <n v="1"/>
    <m/>
    <s v="N"/>
    <m/>
    <n v="650"/>
    <n v="325"/>
    <n v="37"/>
    <n v="444"/>
    <m/>
    <s v="ES"/>
    <s v="PK"/>
    <s v="N"/>
    <s v="N"/>
    <m/>
    <s v="N"/>
    <s v="COMPASS/SONYC"/>
    <s v="N"/>
    <n v="4"/>
    <s v="DYCD"/>
    <m/>
    <n v="109"/>
    <n v="0"/>
    <n v="7"/>
    <n v="1.957015647405284"/>
    <s v="STATEN ISLAND UNIVERSITY HOSP-SOUTH"/>
    <m/>
  </r>
  <r>
    <x v="30"/>
    <x v="4"/>
    <s v="R113"/>
    <s v="The Richmond Pre-K Center at 841 Father Capodanno Boulevard"/>
    <s v="841 Father Capodanno Boulevard"/>
    <n v="10305"/>
    <s v="929-482-4340"/>
    <x v="2"/>
    <m/>
    <m/>
    <m/>
    <m/>
    <m/>
    <m/>
    <m/>
    <m/>
    <m/>
    <m/>
    <m/>
    <m/>
    <m/>
    <m/>
    <m/>
    <n v="8"/>
    <n v="96"/>
    <m/>
    <m/>
    <s v="PK"/>
    <m/>
    <m/>
    <m/>
    <m/>
    <m/>
    <m/>
    <m/>
    <m/>
    <m/>
    <m/>
    <m/>
    <m/>
    <m/>
    <m/>
    <m/>
  </r>
  <r>
    <x v="31"/>
    <x v="2"/>
    <s v="K145"/>
    <s v="P.S. 145 - BROOKLYN"/>
    <s v="100 NOLL STREET"/>
    <n v="11206"/>
    <s v="718-821-4823"/>
    <x v="7"/>
    <s v="Tier 2"/>
    <s v="9 out of 10"/>
    <s v="Fully Accessible"/>
    <n v="2014"/>
    <n v="500"/>
    <s v="Old building"/>
    <n v="245"/>
    <m/>
    <s v="Yes"/>
    <n v="0.45"/>
    <m/>
    <s v="N"/>
    <m/>
    <n v="1219"/>
    <n v="609.5"/>
    <n v="67"/>
    <n v="804"/>
    <m/>
    <s v="ES"/>
    <s v="PK"/>
    <s v="N"/>
    <s v="N"/>
    <m/>
    <s v="N"/>
    <s v="N"/>
    <s v="N"/>
    <n v="2"/>
    <s v="N"/>
    <m/>
    <n v="276"/>
    <n v="4"/>
    <n v="7"/>
    <n v="0.53100307705681626"/>
    <s v="WOODHULL MEDICAL &amp; MENTAL HEALTH CENTER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" firstHeaderRow="1" firstDataRow="1" firstDataCol="0"/>
  <pivotFields count="11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Location Co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6" firstHeaderRow="0" firstDataRow="1" firstDataCol="1"/>
  <pivotFields count="25">
    <pivotField axis="axisRow" showAll="0">
      <items count="33">
        <item x="0"/>
        <item x="7"/>
        <item x="1"/>
        <item x="2"/>
        <item x="3"/>
        <item x="4"/>
        <item x="5"/>
        <item x="6"/>
        <item x="8"/>
        <item x="22"/>
        <item x="9"/>
        <item x="11"/>
        <item x="12"/>
        <item x="13"/>
        <item x="28"/>
        <item x="14"/>
        <item x="15"/>
        <item x="24"/>
        <item x="16"/>
        <item x="29"/>
        <item x="17"/>
        <item x="18"/>
        <item x="19"/>
        <item x="20"/>
        <item x="30"/>
        <item x="25"/>
        <item x="10"/>
        <item x="21"/>
        <item x="26"/>
        <item x="23"/>
        <item x="27"/>
        <item x="3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>
      <items count="11">
        <item x="3"/>
        <item x="8"/>
        <item x="0"/>
        <item x="1"/>
        <item x="5"/>
        <item x="4"/>
        <item x="6"/>
        <item x="9"/>
        <item x="2"/>
        <item x="7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Building Code" fld="2" subtotal="count" baseField="0" baseItem="0"/>
    <dataField name="Sum of REC Capacity (12/FS room)" fld="22" baseField="0" baseItem="0" numFmtId="3"/>
  </dataFields>
  <formats count="11">
    <format dxfId="95">
      <pivotArea type="all" dataOnly="0" outline="0" fieldPosition="0"/>
    </format>
    <format dxfId="94">
      <pivotArea outline="0" collapsedLevelsAreSubtotals="1" fieldPosition="0"/>
    </format>
    <format dxfId="93">
      <pivotArea type="origin" dataOnly="0" labelOnly="1" outline="0" fieldPosition="0"/>
    </format>
    <format dxfId="92">
      <pivotArea field="24" type="button" dataOnly="0" labelOnly="1" outline="0"/>
    </format>
    <format dxfId="91">
      <pivotArea type="topRight" dataOnly="0" labelOnly="1" outline="0" fieldPosition="0"/>
    </format>
    <format dxfId="90">
      <pivotArea field="0" type="button" dataOnly="0" labelOnly="1" outline="0" axis="axisRow" fieldPosition="0"/>
    </format>
    <format dxfId="89">
      <pivotArea dataOnly="0" labelOnly="1" fieldPosition="0">
        <references count="1">
          <reference field="0" count="26">
            <x v="1"/>
            <x v="2"/>
            <x v="5"/>
            <x v="6"/>
            <x v="7"/>
            <x v="8"/>
            <x v="9"/>
            <x v="10"/>
            <x v="11"/>
            <x v="12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88">
      <pivotArea dataOnly="0" labelOnly="1" grandRow="1" outline="0" fieldPosition="0"/>
    </format>
    <format dxfId="87">
      <pivotArea dataOnly="0" labelOnly="1" grandCol="1" outline="0" fieldPosition="0"/>
    </format>
    <format dxfId="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5:D11" firstHeaderRow="0" firstDataRow="1" firstDataCol="1" rowPageCount="1" colPageCount="1"/>
  <pivotFields count="43">
    <pivotField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showAll="0">
      <items count="6">
        <item x="1"/>
        <item x="2"/>
        <item x="0"/>
        <item x="3"/>
        <item x="4"/>
        <item t="default"/>
      </items>
    </pivotField>
    <pivotField dataField="1" showAll="0"/>
    <pivotField showAll="0"/>
    <pivotField showAll="0"/>
    <pivotField showAll="0" defaultSubtotal="0"/>
    <pivotField showAll="0" defaultSubtotal="0"/>
    <pivotField axis="axisPage" showAll="0" defaultSubtotal="0">
      <items count="8">
        <item x="0"/>
        <item x="3"/>
        <item x="1"/>
        <item x="7"/>
        <item x="2"/>
        <item x="6"/>
        <item x="4"/>
        <item x="5"/>
      </items>
    </pivotField>
    <pivotField showAll="0"/>
    <pivotField showAll="0"/>
    <pivotField multipleItemSelectionAllowed="1" showAll="0"/>
    <pivotField showAll="0"/>
    <pivotField showAll="0"/>
    <pivotField showAll="0" defaultSubtotal="0"/>
    <pivotField showAll="0"/>
    <pivotField showAll="0" defaultSubtotal="0"/>
    <pivotField showAll="0"/>
    <pivotField multipleItemSelectionAllowed="1" showAll="0"/>
    <pivotField showAll="0" defaultSubtotal="0"/>
    <pivotField showAll="0" defaultSubtota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7" hier="-1"/>
  </pageFields>
  <dataFields count="3">
    <dataField name="Sum of REC Capacity (12/FS room)" fld="24" baseField="0" baseItem="0"/>
    <dataField name="Count of Building Code" fld="2" subtotal="count" baseField="0" baseItem="0"/>
    <dataField name="Sum of FS Rooms " fld="2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ewilliams9.carto.com/builder/685fabea-a7b5-4e77-9d0b-6555ecc67880/embed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4" sqref="H34:H35"/>
    </sheetView>
  </sheetViews>
  <sheetFormatPr defaultColWidth="8.81640625" defaultRowHeight="14.5" x14ac:dyDescent="0.35"/>
  <cols>
    <col min="1" max="2" width="21.81640625" bestFit="1" customWidth="1"/>
  </cols>
  <sheetData>
    <row r="3" spans="1:1" x14ac:dyDescent="0.35">
      <c r="A3" t="s">
        <v>0</v>
      </c>
    </row>
    <row r="4" spans="1:1" x14ac:dyDescent="0.35">
      <c r="A4" s="24">
        <v>604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1" sqref="C1:C1048576"/>
    </sheetView>
  </sheetViews>
  <sheetFormatPr defaultColWidth="10.81640625" defaultRowHeight="15.5" x14ac:dyDescent="0.35"/>
  <cols>
    <col min="1" max="1" width="10.81640625" style="39"/>
    <col min="2" max="2" width="18" style="39" customWidth="1"/>
    <col min="3" max="4" width="18" style="39" hidden="1" customWidth="1"/>
    <col min="5" max="6" width="18" style="39" customWidth="1"/>
    <col min="7" max="8" width="18" style="39" hidden="1" customWidth="1"/>
    <col min="9" max="9" width="17.26953125" style="39" hidden="1" customWidth="1"/>
    <col min="10" max="11" width="0" style="39" hidden="1" customWidth="1"/>
    <col min="12" max="16384" width="10.81640625" style="39"/>
  </cols>
  <sheetData>
    <row r="1" spans="1:13" s="49" customFormat="1" ht="62" x14ac:dyDescent="0.35">
      <c r="A1" s="48" t="s">
        <v>2759</v>
      </c>
      <c r="B1" s="85" t="s">
        <v>2760</v>
      </c>
      <c r="C1" s="85" t="s">
        <v>2761</v>
      </c>
      <c r="D1" s="85" t="s">
        <v>2762</v>
      </c>
      <c r="E1" s="84" t="s">
        <v>2763</v>
      </c>
      <c r="F1" s="84" t="s">
        <v>2761</v>
      </c>
      <c r="G1" s="84" t="s">
        <v>2764</v>
      </c>
      <c r="H1" s="88" t="s">
        <v>2765</v>
      </c>
      <c r="I1" s="88" t="s">
        <v>2766</v>
      </c>
      <c r="J1" s="94" t="s">
        <v>2767</v>
      </c>
      <c r="K1" s="94" t="s">
        <v>2766</v>
      </c>
      <c r="L1" s="231" t="s">
        <v>2768</v>
      </c>
      <c r="M1" s="231" t="s">
        <v>2769</v>
      </c>
    </row>
    <row r="2" spans="1:13" x14ac:dyDescent="0.35">
      <c r="A2" s="41">
        <v>1</v>
      </c>
      <c r="B2" s="232">
        <v>7220</v>
      </c>
      <c r="C2" s="50">
        <f>B2/B$34</f>
        <v>1.208679726657582E-2</v>
      </c>
      <c r="D2" s="232">
        <f>C2*60000</f>
        <v>725.20783599454921</v>
      </c>
      <c r="E2" s="83">
        <v>174</v>
      </c>
      <c r="F2" s="50">
        <f>E2/E$34</f>
        <v>1.5615184420712556E-2</v>
      </c>
      <c r="G2" s="232">
        <f>F2*$H$34</f>
        <v>1058.8968859373599</v>
      </c>
      <c r="H2" s="86">
        <v>1176</v>
      </c>
      <c r="I2" s="87">
        <f>H2-E2</f>
        <v>1002</v>
      </c>
      <c r="J2" s="95">
        <v>2496</v>
      </c>
      <c r="K2" s="87">
        <f>J2-E2</f>
        <v>2322</v>
      </c>
      <c r="L2" s="24">
        <v>1440</v>
      </c>
      <c r="M2" s="206">
        <f t="shared" ref="M2:M33" si="0">L2-E2</f>
        <v>1266</v>
      </c>
    </row>
    <row r="3" spans="1:13" x14ac:dyDescent="0.35">
      <c r="A3" s="41">
        <v>2</v>
      </c>
      <c r="B3" s="232">
        <v>25391</v>
      </c>
      <c r="C3" s="50">
        <f t="shared" ref="C3:C33" si="1">B3/B$34</f>
        <v>4.2506353101887349E-2</v>
      </c>
      <c r="D3" s="232">
        <f t="shared" ref="D3:D33" si="2">C3*60000</f>
        <v>2550.3811861132408</v>
      </c>
      <c r="E3" s="83">
        <v>568</v>
      </c>
      <c r="F3" s="50">
        <f t="shared" ref="F3:F33" si="3">E3/E$34</f>
        <v>5.0973705465314545E-2</v>
      </c>
      <c r="G3" s="232">
        <f t="shared" ref="G3:G33" si="4">F3*$H$34</f>
        <v>3456.62891501391</v>
      </c>
      <c r="H3" s="86">
        <v>3408</v>
      </c>
      <c r="I3" s="87">
        <f t="shared" ref="I3:I34" si="5">H3-E3</f>
        <v>2840</v>
      </c>
      <c r="J3" s="95">
        <v>1056</v>
      </c>
      <c r="K3" s="87">
        <f t="shared" ref="K3:K34" si="6">J3-E3</f>
        <v>488</v>
      </c>
      <c r="L3" s="24">
        <v>1176</v>
      </c>
      <c r="M3" s="233">
        <f t="shared" si="0"/>
        <v>608</v>
      </c>
    </row>
    <row r="4" spans="1:13" x14ac:dyDescent="0.35">
      <c r="A4" s="41">
        <v>3</v>
      </c>
      <c r="B4" s="232">
        <v>12202</v>
      </c>
      <c r="C4" s="50">
        <f t="shared" si="1"/>
        <v>2.0427022194841851E-2</v>
      </c>
      <c r="D4" s="232">
        <f t="shared" si="2"/>
        <v>1225.6213316905109</v>
      </c>
      <c r="E4" s="83">
        <v>286</v>
      </c>
      <c r="F4" s="50">
        <f t="shared" si="3"/>
        <v>2.5666337611056269E-2</v>
      </c>
      <c r="G4" s="232">
        <f t="shared" si="4"/>
        <v>1740.4856860809477</v>
      </c>
      <c r="H4" s="86">
        <v>2640</v>
      </c>
      <c r="I4" s="87">
        <f t="shared" si="5"/>
        <v>2354</v>
      </c>
      <c r="J4" s="95">
        <v>2076</v>
      </c>
      <c r="K4" s="87">
        <f t="shared" si="6"/>
        <v>1790</v>
      </c>
      <c r="L4" s="24">
        <v>1584</v>
      </c>
      <c r="M4" s="233">
        <f t="shared" si="0"/>
        <v>1298</v>
      </c>
    </row>
    <row r="5" spans="1:13" x14ac:dyDescent="0.35">
      <c r="A5" s="41">
        <v>4</v>
      </c>
      <c r="B5" s="232">
        <v>7899</v>
      </c>
      <c r="C5" s="50">
        <f t="shared" si="1"/>
        <v>1.3223491912559889E-2</v>
      </c>
      <c r="D5" s="232">
        <f t="shared" si="2"/>
        <v>793.40951475359338</v>
      </c>
      <c r="E5" s="83">
        <v>260</v>
      </c>
      <c r="F5" s="50">
        <f t="shared" si="3"/>
        <v>2.3333034191869335E-2</v>
      </c>
      <c r="G5" s="232">
        <f t="shared" si="4"/>
        <v>1582.2597146190433</v>
      </c>
      <c r="H5" s="86">
        <v>2076</v>
      </c>
      <c r="I5" s="87">
        <f t="shared" si="5"/>
        <v>1816</v>
      </c>
      <c r="J5" s="95">
        <v>1032</v>
      </c>
      <c r="K5" s="87">
        <f t="shared" si="6"/>
        <v>772</v>
      </c>
      <c r="L5" s="24">
        <v>1032</v>
      </c>
      <c r="M5" s="233">
        <f t="shared" si="0"/>
        <v>772</v>
      </c>
    </row>
    <row r="6" spans="1:13" x14ac:dyDescent="0.35">
      <c r="A6" s="41">
        <v>5</v>
      </c>
      <c r="B6" s="232">
        <v>5977</v>
      </c>
      <c r="C6" s="50">
        <f t="shared" si="1"/>
        <v>1.0005926213618238E-2</v>
      </c>
      <c r="D6" s="232">
        <f t="shared" si="2"/>
        <v>600.3555728170943</v>
      </c>
      <c r="E6" s="83">
        <v>318</v>
      </c>
      <c r="F6" s="50">
        <f t="shared" si="3"/>
        <v>2.8538095665440185E-2</v>
      </c>
      <c r="G6" s="232">
        <f t="shared" si="4"/>
        <v>1935.2253432648299</v>
      </c>
      <c r="H6" s="86">
        <v>2748</v>
      </c>
      <c r="I6" s="87">
        <f t="shared" si="5"/>
        <v>2430</v>
      </c>
      <c r="J6" s="95">
        <v>2052</v>
      </c>
      <c r="K6" s="87">
        <f t="shared" si="6"/>
        <v>1734</v>
      </c>
      <c r="L6" s="24">
        <v>1572</v>
      </c>
      <c r="M6" s="233">
        <f t="shared" si="0"/>
        <v>1254</v>
      </c>
    </row>
    <row r="7" spans="1:13" x14ac:dyDescent="0.35">
      <c r="A7" s="41">
        <v>6</v>
      </c>
      <c r="B7" s="232">
        <v>13847</v>
      </c>
      <c r="C7" s="50">
        <f t="shared" si="1"/>
        <v>2.3180870048514598E-2</v>
      </c>
      <c r="D7" s="232">
        <f t="shared" si="2"/>
        <v>1390.8522029108758</v>
      </c>
      <c r="E7" s="83">
        <v>227</v>
      </c>
      <c r="F7" s="50">
        <f t="shared" si="3"/>
        <v>2.0371533698285919E-2</v>
      </c>
      <c r="G7" s="232">
        <f t="shared" si="4"/>
        <v>1381.4344431481647</v>
      </c>
      <c r="H7" s="86">
        <v>2328</v>
      </c>
      <c r="I7" s="87">
        <f t="shared" si="5"/>
        <v>2101</v>
      </c>
      <c r="J7" s="95">
        <v>4464</v>
      </c>
      <c r="K7" s="87">
        <f t="shared" si="6"/>
        <v>4237</v>
      </c>
      <c r="L7" s="24">
        <v>2340</v>
      </c>
      <c r="M7" s="233">
        <f t="shared" si="0"/>
        <v>2113</v>
      </c>
    </row>
    <row r="8" spans="1:13" x14ac:dyDescent="0.35">
      <c r="A8" s="41">
        <v>7</v>
      </c>
      <c r="B8" s="232">
        <v>9913</v>
      </c>
      <c r="C8" s="50">
        <f t="shared" si="1"/>
        <v>1.6595072202709987E-2</v>
      </c>
      <c r="D8" s="232">
        <f t="shared" si="2"/>
        <v>995.70433216259914</v>
      </c>
      <c r="E8" s="83">
        <v>603</v>
      </c>
      <c r="F8" s="50">
        <f t="shared" si="3"/>
        <v>5.4114690837296961E-2</v>
      </c>
      <c r="G8" s="232">
        <f t="shared" si="4"/>
        <v>3669.6254150587815</v>
      </c>
      <c r="H8" s="86">
        <v>1656</v>
      </c>
      <c r="I8" s="87">
        <f t="shared" si="5"/>
        <v>1053</v>
      </c>
      <c r="J8" s="95">
        <v>4668</v>
      </c>
      <c r="K8" s="87">
        <f t="shared" si="6"/>
        <v>4065</v>
      </c>
      <c r="L8" s="24">
        <v>1992</v>
      </c>
      <c r="M8" s="233">
        <f t="shared" si="0"/>
        <v>1389</v>
      </c>
    </row>
    <row r="9" spans="1:13" x14ac:dyDescent="0.35">
      <c r="A9" s="41">
        <v>8</v>
      </c>
      <c r="B9" s="232">
        <v>17884</v>
      </c>
      <c r="C9" s="50">
        <f t="shared" si="1"/>
        <v>2.993909727360692E-2</v>
      </c>
      <c r="D9" s="232">
        <f t="shared" si="2"/>
        <v>1796.3458364164151</v>
      </c>
      <c r="E9" s="83">
        <v>623</v>
      </c>
      <c r="F9" s="50">
        <f t="shared" si="3"/>
        <v>5.5909539621286905E-2</v>
      </c>
      <c r="G9" s="232">
        <f t="shared" si="4"/>
        <v>3791.3377007987078</v>
      </c>
      <c r="H9" s="86">
        <v>2196</v>
      </c>
      <c r="I9" s="87">
        <f t="shared" si="5"/>
        <v>1573</v>
      </c>
      <c r="J9" s="95">
        <v>4488</v>
      </c>
      <c r="K9" s="87">
        <f t="shared" si="6"/>
        <v>3865</v>
      </c>
      <c r="L9" s="24">
        <v>3156</v>
      </c>
      <c r="M9" s="233">
        <f t="shared" si="0"/>
        <v>2533</v>
      </c>
    </row>
    <row r="10" spans="1:13" x14ac:dyDescent="0.35">
      <c r="A10" s="41">
        <v>9</v>
      </c>
      <c r="B10" s="232">
        <v>21887</v>
      </c>
      <c r="C10" s="50">
        <f t="shared" si="1"/>
        <v>3.6640406062817862E-2</v>
      </c>
      <c r="D10" s="232">
        <f t="shared" si="2"/>
        <v>2198.4243637690715</v>
      </c>
      <c r="E10" s="83">
        <v>1286</v>
      </c>
      <c r="F10" s="50">
        <f t="shared" si="3"/>
        <v>0.11540877681055371</v>
      </c>
      <c r="G10" s="232">
        <f t="shared" si="4"/>
        <v>7826.0999730772683</v>
      </c>
      <c r="H10" s="86">
        <v>1392</v>
      </c>
      <c r="I10" s="87">
        <f t="shared" si="5"/>
        <v>106</v>
      </c>
      <c r="J10" s="95">
        <v>2952</v>
      </c>
      <c r="K10" s="87">
        <f t="shared" si="6"/>
        <v>1666</v>
      </c>
      <c r="L10" s="24">
        <v>1848</v>
      </c>
      <c r="M10" s="233">
        <f t="shared" si="0"/>
        <v>562</v>
      </c>
    </row>
    <row r="11" spans="1:13" x14ac:dyDescent="0.35">
      <c r="A11" s="41">
        <v>10</v>
      </c>
      <c r="B11" s="232">
        <v>34334</v>
      </c>
      <c r="C11" s="50">
        <f t="shared" si="1"/>
        <v>5.7477575810334379E-2</v>
      </c>
      <c r="D11" s="232">
        <f t="shared" si="2"/>
        <v>3448.6545486200625</v>
      </c>
      <c r="E11" s="83">
        <v>822</v>
      </c>
      <c r="F11" s="50">
        <f t="shared" si="3"/>
        <v>7.3768285021986901E-2</v>
      </c>
      <c r="G11" s="232">
        <f t="shared" si="4"/>
        <v>5002.3749439109761</v>
      </c>
      <c r="H11" s="86">
        <v>1752</v>
      </c>
      <c r="I11" s="87">
        <f t="shared" si="5"/>
        <v>930</v>
      </c>
      <c r="J11" s="95">
        <v>5736</v>
      </c>
      <c r="K11" s="87">
        <f t="shared" si="6"/>
        <v>4914</v>
      </c>
      <c r="L11" s="24">
        <v>3876</v>
      </c>
      <c r="M11" s="233">
        <f t="shared" si="0"/>
        <v>3054</v>
      </c>
    </row>
    <row r="12" spans="1:13" x14ac:dyDescent="0.35">
      <c r="A12" s="41">
        <v>11</v>
      </c>
      <c r="B12" s="232">
        <v>26853</v>
      </c>
      <c r="C12" s="50">
        <f t="shared" si="1"/>
        <v>4.4953845844786774E-2</v>
      </c>
      <c r="D12" s="232">
        <f t="shared" si="2"/>
        <v>2697.2307506872066</v>
      </c>
      <c r="E12" s="83">
        <v>479</v>
      </c>
      <c r="F12" s="50">
        <f t="shared" si="3"/>
        <v>4.2986628376559276E-2</v>
      </c>
      <c r="G12" s="232">
        <f t="shared" si="4"/>
        <v>2915.0092434712378</v>
      </c>
      <c r="H12" s="86">
        <v>1812</v>
      </c>
      <c r="I12" s="87">
        <f t="shared" si="5"/>
        <v>1333</v>
      </c>
      <c r="J12" s="95">
        <v>5244</v>
      </c>
      <c r="K12" s="87">
        <f t="shared" si="6"/>
        <v>4765</v>
      </c>
      <c r="L12" s="24">
        <v>3132</v>
      </c>
      <c r="M12" s="233">
        <f t="shared" si="0"/>
        <v>2653</v>
      </c>
    </row>
    <row r="13" spans="1:13" x14ac:dyDescent="0.35">
      <c r="A13" s="41">
        <v>12</v>
      </c>
      <c r="B13" s="232">
        <v>14352</v>
      </c>
      <c r="C13" s="50">
        <f t="shared" si="1"/>
        <v>2.4026276228517475E-2</v>
      </c>
      <c r="D13" s="232">
        <f t="shared" si="2"/>
        <v>1441.5765737110485</v>
      </c>
      <c r="E13" s="83">
        <v>650</v>
      </c>
      <c r="F13" s="50">
        <f t="shared" si="3"/>
        <v>5.8332585479673335E-2</v>
      </c>
      <c r="G13" s="232">
        <f t="shared" si="4"/>
        <v>3955.649286547608</v>
      </c>
      <c r="H13" s="86">
        <v>1308</v>
      </c>
      <c r="I13" s="87">
        <f t="shared" si="5"/>
        <v>658</v>
      </c>
      <c r="J13" s="95">
        <v>4104</v>
      </c>
      <c r="K13" s="87">
        <f t="shared" si="6"/>
        <v>3454</v>
      </c>
      <c r="L13" s="24">
        <v>2628</v>
      </c>
      <c r="M13" s="233">
        <f t="shared" si="0"/>
        <v>1978</v>
      </c>
    </row>
    <row r="14" spans="1:13" x14ac:dyDescent="0.35">
      <c r="A14" s="41">
        <v>13</v>
      </c>
      <c r="B14" s="232">
        <v>8499</v>
      </c>
      <c r="C14" s="50">
        <f t="shared" si="1"/>
        <v>1.4227934898701925E-2</v>
      </c>
      <c r="D14" s="232">
        <f t="shared" si="2"/>
        <v>853.67609392211546</v>
      </c>
      <c r="E14" s="83">
        <v>180</v>
      </c>
      <c r="F14" s="50">
        <f t="shared" si="3"/>
        <v>1.6153639055909538E-2</v>
      </c>
      <c r="G14" s="232">
        <f t="shared" si="4"/>
        <v>1095.4105716593376</v>
      </c>
      <c r="H14" s="86">
        <v>1236</v>
      </c>
      <c r="I14" s="87">
        <f t="shared" si="5"/>
        <v>1056</v>
      </c>
      <c r="J14" s="95">
        <v>2136</v>
      </c>
      <c r="K14" s="87">
        <f t="shared" si="6"/>
        <v>1956</v>
      </c>
      <c r="L14" s="24">
        <v>1488</v>
      </c>
      <c r="M14" s="233">
        <f t="shared" si="0"/>
        <v>1308</v>
      </c>
    </row>
    <row r="15" spans="1:13" x14ac:dyDescent="0.35">
      <c r="A15" s="41">
        <v>14</v>
      </c>
      <c r="B15" s="232">
        <v>10592</v>
      </c>
      <c r="C15" s="50">
        <f t="shared" si="1"/>
        <v>1.7731766848694056E-2</v>
      </c>
      <c r="D15" s="232">
        <f t="shared" si="2"/>
        <v>1063.9060109216434</v>
      </c>
      <c r="E15" s="83">
        <v>243</v>
      </c>
      <c r="F15" s="50">
        <f t="shared" si="3"/>
        <v>2.1807412725477877E-2</v>
      </c>
      <c r="G15" s="232">
        <f t="shared" si="4"/>
        <v>1478.8042717401058</v>
      </c>
      <c r="H15" s="86">
        <v>2844</v>
      </c>
      <c r="I15" s="87">
        <f t="shared" si="5"/>
        <v>2601</v>
      </c>
      <c r="J15" s="95">
        <v>3696</v>
      </c>
      <c r="K15" s="87">
        <f t="shared" si="6"/>
        <v>3453</v>
      </c>
      <c r="L15" s="24">
        <v>1548</v>
      </c>
      <c r="M15" s="233">
        <f t="shared" si="0"/>
        <v>1305</v>
      </c>
    </row>
    <row r="16" spans="1:13" x14ac:dyDescent="0.35">
      <c r="A16" s="41">
        <v>15</v>
      </c>
      <c r="B16" s="232">
        <v>23866</v>
      </c>
      <c r="C16" s="50">
        <f t="shared" si="1"/>
        <v>3.9953393845443011E-2</v>
      </c>
      <c r="D16" s="232">
        <f t="shared" si="2"/>
        <v>2397.2036307265807</v>
      </c>
      <c r="E16" s="83">
        <v>162</v>
      </c>
      <c r="F16" s="50">
        <f t="shared" si="3"/>
        <v>1.4538275150318586E-2</v>
      </c>
      <c r="G16" s="232">
        <f t="shared" si="4"/>
        <v>985.86951449340393</v>
      </c>
      <c r="H16" s="86">
        <v>2196</v>
      </c>
      <c r="I16" s="87">
        <f t="shared" si="5"/>
        <v>2034</v>
      </c>
      <c r="J16" s="95">
        <v>1848</v>
      </c>
      <c r="K16" s="87">
        <f t="shared" si="6"/>
        <v>1686</v>
      </c>
      <c r="L16" s="24">
        <v>1260</v>
      </c>
      <c r="M16" s="233">
        <f t="shared" si="0"/>
        <v>1098</v>
      </c>
    </row>
    <row r="17" spans="1:13" x14ac:dyDescent="0.35">
      <c r="A17" s="41">
        <v>16</v>
      </c>
      <c r="B17" s="232">
        <v>3761</v>
      </c>
      <c r="C17" s="50">
        <f t="shared" si="1"/>
        <v>6.2961834514669891E-3</v>
      </c>
      <c r="D17" s="232">
        <f t="shared" si="2"/>
        <v>377.77100708801936</v>
      </c>
      <c r="E17" s="83">
        <v>208</v>
      </c>
      <c r="F17" s="50">
        <f t="shared" si="3"/>
        <v>1.8666427353495468E-2</v>
      </c>
      <c r="G17" s="232">
        <f t="shared" si="4"/>
        <v>1265.8077716952348</v>
      </c>
      <c r="H17" s="86">
        <v>3060</v>
      </c>
      <c r="I17" s="87">
        <f t="shared" si="5"/>
        <v>2852</v>
      </c>
      <c r="J17" s="95">
        <v>3060</v>
      </c>
      <c r="K17" s="87">
        <f t="shared" si="6"/>
        <v>2852</v>
      </c>
      <c r="L17" s="24">
        <v>3060</v>
      </c>
      <c r="M17" s="233">
        <f t="shared" si="0"/>
        <v>2852</v>
      </c>
    </row>
    <row r="18" spans="1:13" x14ac:dyDescent="0.35">
      <c r="A18" s="41">
        <v>17</v>
      </c>
      <c r="B18" s="232">
        <v>11852</v>
      </c>
      <c r="C18" s="50">
        <f t="shared" si="1"/>
        <v>1.9841097119592331E-2</v>
      </c>
      <c r="D18" s="232">
        <f t="shared" si="2"/>
        <v>1190.46582717554</v>
      </c>
      <c r="E18" s="83">
        <v>496</v>
      </c>
      <c r="F18" s="50">
        <f t="shared" si="3"/>
        <v>4.4512249842950734E-2</v>
      </c>
      <c r="G18" s="232">
        <f t="shared" si="4"/>
        <v>3018.4646863501753</v>
      </c>
      <c r="H18" s="86">
        <v>1632</v>
      </c>
      <c r="I18" s="87">
        <f t="shared" si="5"/>
        <v>1136</v>
      </c>
      <c r="J18" s="95">
        <v>3516</v>
      </c>
      <c r="K18" s="87">
        <f t="shared" si="6"/>
        <v>3020</v>
      </c>
      <c r="L18" s="24">
        <v>1044</v>
      </c>
      <c r="M18" s="233">
        <f t="shared" si="0"/>
        <v>548</v>
      </c>
    </row>
    <row r="19" spans="1:13" x14ac:dyDescent="0.35">
      <c r="A19" s="41">
        <v>18</v>
      </c>
      <c r="B19" s="232">
        <v>8747</v>
      </c>
      <c r="C19" s="50">
        <f t="shared" si="1"/>
        <v>1.46431046663073E-2</v>
      </c>
      <c r="D19" s="232">
        <f t="shared" si="2"/>
        <v>878.58627997843803</v>
      </c>
      <c r="E19" s="83">
        <v>219</v>
      </c>
      <c r="F19" s="50">
        <f t="shared" si="3"/>
        <v>1.965359418468994E-2</v>
      </c>
      <c r="G19" s="232">
        <f t="shared" si="4"/>
        <v>1332.7495288521943</v>
      </c>
      <c r="H19" s="86">
        <v>3132</v>
      </c>
      <c r="I19" s="87">
        <f t="shared" si="5"/>
        <v>2913</v>
      </c>
      <c r="J19" s="95">
        <v>1164</v>
      </c>
      <c r="K19" s="87">
        <f t="shared" si="6"/>
        <v>945</v>
      </c>
      <c r="L19" s="24">
        <v>1164</v>
      </c>
      <c r="M19" s="233">
        <f t="shared" si="0"/>
        <v>945</v>
      </c>
    </row>
    <row r="20" spans="1:13" x14ac:dyDescent="0.35">
      <c r="A20" s="41">
        <v>19</v>
      </c>
      <c r="B20" s="232">
        <v>14063</v>
      </c>
      <c r="C20" s="50">
        <f t="shared" si="1"/>
        <v>2.354246952352573E-2</v>
      </c>
      <c r="D20" s="232">
        <f t="shared" si="2"/>
        <v>1412.5481714115438</v>
      </c>
      <c r="E20" s="83">
        <v>566</v>
      </c>
      <c r="F20" s="50">
        <f t="shared" si="3"/>
        <v>5.0794220586915552E-2</v>
      </c>
      <c r="G20" s="232">
        <f t="shared" si="4"/>
        <v>3444.4576864399173</v>
      </c>
      <c r="H20" s="86">
        <v>1944</v>
      </c>
      <c r="I20" s="87">
        <f t="shared" si="5"/>
        <v>1378</v>
      </c>
      <c r="J20" s="95">
        <v>1452</v>
      </c>
      <c r="K20" s="87">
        <f t="shared" si="6"/>
        <v>886</v>
      </c>
      <c r="L20" s="24">
        <v>984</v>
      </c>
      <c r="M20" s="233">
        <f t="shared" si="0"/>
        <v>418</v>
      </c>
    </row>
    <row r="21" spans="1:13" x14ac:dyDescent="0.35">
      <c r="A21" s="41">
        <v>20</v>
      </c>
      <c r="B21" s="232">
        <v>36558</v>
      </c>
      <c r="C21" s="50">
        <f t="shared" si="1"/>
        <v>6.120071114563419E-2</v>
      </c>
      <c r="D21" s="232">
        <f t="shared" si="2"/>
        <v>3672.0426687380514</v>
      </c>
      <c r="E21" s="83">
        <v>56</v>
      </c>
      <c r="F21" s="50">
        <f t="shared" si="3"/>
        <v>5.0255765951718566E-3</v>
      </c>
      <c r="G21" s="232">
        <f t="shared" si="4"/>
        <v>340.79440007179392</v>
      </c>
      <c r="H21" s="86">
        <v>1536</v>
      </c>
      <c r="I21" s="87">
        <f t="shared" si="5"/>
        <v>1480</v>
      </c>
      <c r="J21" s="95">
        <v>1548</v>
      </c>
      <c r="K21" s="87">
        <f t="shared" si="6"/>
        <v>1492</v>
      </c>
      <c r="L21" s="24">
        <v>2184</v>
      </c>
      <c r="M21" s="233">
        <f t="shared" si="0"/>
        <v>2128</v>
      </c>
    </row>
    <row r="22" spans="1:13" x14ac:dyDescent="0.35">
      <c r="A22" s="41">
        <v>21</v>
      </c>
      <c r="B22" s="232">
        <v>22743</v>
      </c>
      <c r="C22" s="50">
        <f t="shared" si="1"/>
        <v>3.8073411389713832E-2</v>
      </c>
      <c r="D22" s="232">
        <f t="shared" si="2"/>
        <v>2284.4046833828297</v>
      </c>
      <c r="E22" s="83">
        <v>89</v>
      </c>
      <c r="F22" s="50">
        <f t="shared" si="3"/>
        <v>7.9870770887552726E-3</v>
      </c>
      <c r="G22" s="232">
        <f t="shared" si="4"/>
        <v>541.61967154267256</v>
      </c>
      <c r="H22" s="86">
        <v>1932</v>
      </c>
      <c r="I22" s="87">
        <f t="shared" si="5"/>
        <v>1843</v>
      </c>
      <c r="J22" s="95">
        <v>756</v>
      </c>
      <c r="K22" s="87">
        <f t="shared" si="6"/>
        <v>667</v>
      </c>
      <c r="L22" s="24">
        <v>876</v>
      </c>
      <c r="M22" s="233">
        <f t="shared" si="0"/>
        <v>787</v>
      </c>
    </row>
    <row r="23" spans="1:13" x14ac:dyDescent="0.35">
      <c r="A23" s="41">
        <v>22</v>
      </c>
      <c r="B23" s="232">
        <v>21756</v>
      </c>
      <c r="C23" s="50">
        <f t="shared" si="1"/>
        <v>3.6421102677510184E-2</v>
      </c>
      <c r="D23" s="232">
        <f t="shared" si="2"/>
        <v>2185.2661606506108</v>
      </c>
      <c r="E23" s="83">
        <v>213</v>
      </c>
      <c r="F23" s="50">
        <f t="shared" si="3"/>
        <v>1.9115139549492954E-2</v>
      </c>
      <c r="G23" s="232">
        <f t="shared" si="4"/>
        <v>1296.2358431302162</v>
      </c>
      <c r="H23" s="86">
        <v>1980</v>
      </c>
      <c r="I23" s="87">
        <f t="shared" si="5"/>
        <v>1767</v>
      </c>
      <c r="J23" s="95">
        <v>1464</v>
      </c>
      <c r="K23" s="87">
        <f t="shared" si="6"/>
        <v>1251</v>
      </c>
      <c r="L23" s="24">
        <v>1632</v>
      </c>
      <c r="M23" s="233">
        <f t="shared" si="0"/>
        <v>1419</v>
      </c>
    </row>
    <row r="24" spans="1:13" x14ac:dyDescent="0.35">
      <c r="A24" s="41">
        <v>23</v>
      </c>
      <c r="B24" s="232">
        <v>6191</v>
      </c>
      <c r="C24" s="50">
        <f t="shared" si="1"/>
        <v>1.036417754534223E-2</v>
      </c>
      <c r="D24" s="232">
        <f t="shared" si="2"/>
        <v>621.85065272053384</v>
      </c>
      <c r="E24" s="83">
        <v>486</v>
      </c>
      <c r="F24" s="50">
        <f t="shared" si="3"/>
        <v>4.3614825450955755E-2</v>
      </c>
      <c r="G24" s="232">
        <f t="shared" si="4"/>
        <v>2957.6085434802117</v>
      </c>
      <c r="H24" s="86">
        <v>1836</v>
      </c>
      <c r="I24" s="87">
        <f t="shared" si="5"/>
        <v>1350</v>
      </c>
      <c r="J24" s="95">
        <v>1476</v>
      </c>
      <c r="K24" s="87">
        <f t="shared" si="6"/>
        <v>990</v>
      </c>
      <c r="L24" s="24">
        <v>1128</v>
      </c>
      <c r="M24" s="233">
        <f t="shared" si="0"/>
        <v>642</v>
      </c>
    </row>
    <row r="25" spans="1:13" x14ac:dyDescent="0.35">
      <c r="A25" s="41">
        <v>24</v>
      </c>
      <c r="B25" s="232">
        <v>40348</v>
      </c>
      <c r="C25" s="50">
        <f t="shared" si="1"/>
        <v>6.7545442674764714E-2</v>
      </c>
      <c r="D25" s="232">
        <f t="shared" si="2"/>
        <v>4052.7265604858826</v>
      </c>
      <c r="E25" s="83">
        <v>271</v>
      </c>
      <c r="F25" s="50">
        <f t="shared" si="3"/>
        <v>2.4320201023063807E-2</v>
      </c>
      <c r="G25" s="232">
        <f t="shared" si="4"/>
        <v>1649.201471776003</v>
      </c>
      <c r="H25" s="86">
        <v>3264</v>
      </c>
      <c r="I25" s="87">
        <f t="shared" si="5"/>
        <v>2993</v>
      </c>
      <c r="J25" s="95">
        <v>3024</v>
      </c>
      <c r="K25" s="87">
        <f t="shared" si="6"/>
        <v>2753</v>
      </c>
      <c r="L25" s="24">
        <v>1764</v>
      </c>
      <c r="M25" s="233">
        <f t="shared" si="0"/>
        <v>1493</v>
      </c>
    </row>
    <row r="26" spans="1:13" x14ac:dyDescent="0.35">
      <c r="A26" s="41">
        <v>25</v>
      </c>
      <c r="B26" s="232">
        <v>25716</v>
      </c>
      <c r="C26" s="50">
        <f t="shared" si="1"/>
        <v>4.305042638604762E-2</v>
      </c>
      <c r="D26" s="232">
        <f t="shared" si="2"/>
        <v>2583.0255831628574</v>
      </c>
      <c r="E26" s="83">
        <v>69</v>
      </c>
      <c r="F26" s="50">
        <f t="shared" si="3"/>
        <v>6.1922283047653234E-3</v>
      </c>
      <c r="G26" s="232">
        <f t="shared" si="4"/>
        <v>419.90738580274609</v>
      </c>
      <c r="H26" s="86">
        <v>1608</v>
      </c>
      <c r="I26" s="87">
        <f t="shared" si="5"/>
        <v>1539</v>
      </c>
      <c r="J26" s="95">
        <v>792</v>
      </c>
      <c r="K26" s="87">
        <f t="shared" si="6"/>
        <v>723</v>
      </c>
      <c r="L26" s="24">
        <v>888</v>
      </c>
      <c r="M26" s="233">
        <f t="shared" si="0"/>
        <v>819</v>
      </c>
    </row>
    <row r="27" spans="1:13" x14ac:dyDescent="0.35">
      <c r="A27" s="41">
        <v>26</v>
      </c>
      <c r="B27" s="232">
        <v>17267</v>
      </c>
      <c r="C27" s="50">
        <f t="shared" si="1"/>
        <v>2.8906195069524195E-2</v>
      </c>
      <c r="D27" s="232">
        <f t="shared" si="2"/>
        <v>1734.3717041714517</v>
      </c>
      <c r="E27" s="83">
        <v>25</v>
      </c>
      <c r="F27" s="50">
        <f t="shared" si="3"/>
        <v>2.2435609799874362E-3</v>
      </c>
      <c r="G27" s="232">
        <f t="shared" si="4"/>
        <v>152.14035717490802</v>
      </c>
      <c r="H27" s="86">
        <v>2028</v>
      </c>
      <c r="I27" s="87">
        <f t="shared" si="5"/>
        <v>2003</v>
      </c>
      <c r="J27" s="95">
        <v>384</v>
      </c>
      <c r="K27" s="87">
        <f t="shared" si="6"/>
        <v>359</v>
      </c>
      <c r="L27" s="24">
        <v>636</v>
      </c>
      <c r="M27" s="233">
        <f t="shared" si="0"/>
        <v>611</v>
      </c>
    </row>
    <row r="28" spans="1:13" x14ac:dyDescent="0.35">
      <c r="A28" s="41">
        <v>27</v>
      </c>
      <c r="B28" s="232">
        <v>30200</v>
      </c>
      <c r="C28" s="50">
        <f t="shared" si="1"/>
        <v>5.0556963635815758E-2</v>
      </c>
      <c r="D28" s="232">
        <f t="shared" si="2"/>
        <v>3033.4178181489456</v>
      </c>
      <c r="E28" s="83">
        <v>311</v>
      </c>
      <c r="F28" s="50">
        <f t="shared" si="3"/>
        <v>2.7909898591043706E-2</v>
      </c>
      <c r="G28" s="232">
        <f t="shared" si="4"/>
        <v>1892.6260432558558</v>
      </c>
      <c r="H28" s="86">
        <v>3204</v>
      </c>
      <c r="I28" s="87">
        <f t="shared" si="5"/>
        <v>2893</v>
      </c>
      <c r="J28" s="95">
        <v>4452</v>
      </c>
      <c r="K28" s="87">
        <f t="shared" si="6"/>
        <v>4141</v>
      </c>
      <c r="L28" s="24">
        <v>2208</v>
      </c>
      <c r="M28" s="233">
        <f t="shared" si="0"/>
        <v>1897</v>
      </c>
    </row>
    <row r="29" spans="1:13" x14ac:dyDescent="0.35">
      <c r="A29" s="41">
        <v>28</v>
      </c>
      <c r="B29" s="232">
        <v>23762</v>
      </c>
      <c r="C29" s="50">
        <f t="shared" si="1"/>
        <v>3.9779290394511724E-2</v>
      </c>
      <c r="D29" s="232">
        <f t="shared" si="2"/>
        <v>2386.7574236707032</v>
      </c>
      <c r="E29" s="83">
        <v>260</v>
      </c>
      <c r="F29" s="50">
        <f t="shared" si="3"/>
        <v>2.3333034191869335E-2</v>
      </c>
      <c r="G29" s="232">
        <f t="shared" si="4"/>
        <v>1582.2597146190433</v>
      </c>
      <c r="H29" s="86">
        <v>1836</v>
      </c>
      <c r="I29" s="87">
        <f t="shared" si="5"/>
        <v>1576</v>
      </c>
      <c r="J29" s="95">
        <v>2112</v>
      </c>
      <c r="K29" s="87">
        <f t="shared" si="6"/>
        <v>1852</v>
      </c>
      <c r="L29" s="24">
        <v>1212</v>
      </c>
      <c r="M29" s="233">
        <f t="shared" si="0"/>
        <v>952</v>
      </c>
    </row>
    <row r="30" spans="1:13" x14ac:dyDescent="0.35">
      <c r="A30" s="41">
        <v>29</v>
      </c>
      <c r="B30" s="232">
        <v>19816</v>
      </c>
      <c r="C30" s="50">
        <f t="shared" si="1"/>
        <v>3.3173403688984276E-2</v>
      </c>
      <c r="D30" s="232">
        <f t="shared" si="2"/>
        <v>1990.4042213390567</v>
      </c>
      <c r="E30" s="83">
        <v>411</v>
      </c>
      <c r="F30" s="50">
        <f t="shared" si="3"/>
        <v>3.6884142510993451E-2</v>
      </c>
      <c r="G30" s="232">
        <f t="shared" si="4"/>
        <v>2501.187471955488</v>
      </c>
      <c r="H30" s="86">
        <v>2040</v>
      </c>
      <c r="I30" s="87">
        <f t="shared" si="5"/>
        <v>1629</v>
      </c>
      <c r="J30" s="95">
        <v>1068</v>
      </c>
      <c r="K30" s="87">
        <f t="shared" si="6"/>
        <v>657</v>
      </c>
      <c r="L30" s="24">
        <v>828</v>
      </c>
      <c r="M30" s="233">
        <f t="shared" si="0"/>
        <v>417</v>
      </c>
    </row>
    <row r="31" spans="1:13" x14ac:dyDescent="0.35">
      <c r="A31" s="41">
        <v>30</v>
      </c>
      <c r="B31" s="232">
        <v>26677</v>
      </c>
      <c r="C31" s="50">
        <f t="shared" si="1"/>
        <v>4.4659209235518443E-2</v>
      </c>
      <c r="D31" s="232">
        <f t="shared" si="2"/>
        <v>2679.5525541311067</v>
      </c>
      <c r="E31" s="83">
        <v>197</v>
      </c>
      <c r="F31" s="50">
        <f t="shared" si="3"/>
        <v>1.7679260522300996E-2</v>
      </c>
      <c r="G31" s="232">
        <f t="shared" si="4"/>
        <v>1198.8660145382751</v>
      </c>
      <c r="H31" s="86">
        <v>1692</v>
      </c>
      <c r="I31" s="87">
        <f t="shared" si="5"/>
        <v>1495</v>
      </c>
      <c r="J31" s="95">
        <v>2988</v>
      </c>
      <c r="K31" s="87">
        <f t="shared" si="6"/>
        <v>2791</v>
      </c>
      <c r="L31" s="24">
        <v>1920</v>
      </c>
      <c r="M31" s="233">
        <f t="shared" si="0"/>
        <v>1723</v>
      </c>
    </row>
    <row r="32" spans="1:13" x14ac:dyDescent="0.35">
      <c r="A32" s="41">
        <v>31</v>
      </c>
      <c r="B32" s="232">
        <v>39764</v>
      </c>
      <c r="C32" s="50">
        <f t="shared" si="1"/>
        <v>6.6567784834919791E-2</v>
      </c>
      <c r="D32" s="232">
        <f t="shared" si="2"/>
        <v>3994.0670900951873</v>
      </c>
      <c r="E32" s="83">
        <v>109</v>
      </c>
      <c r="F32" s="50">
        <f t="shared" si="3"/>
        <v>9.7819258727452219E-3</v>
      </c>
      <c r="G32" s="232">
        <f t="shared" si="4"/>
        <v>663.33195728259898</v>
      </c>
      <c r="H32" s="86">
        <v>2532</v>
      </c>
      <c r="I32" s="87">
        <f t="shared" si="5"/>
        <v>2423</v>
      </c>
      <c r="J32" s="95">
        <v>2292</v>
      </c>
      <c r="K32" s="87">
        <f t="shared" si="6"/>
        <v>2183</v>
      </c>
      <c r="L32" s="24">
        <v>1464</v>
      </c>
      <c r="M32" s="233">
        <f t="shared" si="0"/>
        <v>1355</v>
      </c>
    </row>
    <row r="33" spans="1:13" x14ac:dyDescent="0.35">
      <c r="A33" s="41">
        <v>32</v>
      </c>
      <c r="B33" s="232">
        <v>7409</v>
      </c>
      <c r="C33" s="50">
        <f t="shared" si="1"/>
        <v>1.2403196807210561E-2</v>
      </c>
      <c r="D33" s="232">
        <f t="shared" si="2"/>
        <v>744.19180843263359</v>
      </c>
      <c r="E33" s="83">
        <v>276</v>
      </c>
      <c r="F33" s="50">
        <f t="shared" si="3"/>
        <v>2.4768913219061293E-2</v>
      </c>
      <c r="G33" s="232">
        <f t="shared" si="4"/>
        <v>1679.6295432109844</v>
      </c>
      <c r="H33" s="86">
        <v>1788</v>
      </c>
      <c r="I33" s="87">
        <f t="shared" si="5"/>
        <v>1512</v>
      </c>
      <c r="J33" s="95">
        <v>804</v>
      </c>
      <c r="K33" s="87">
        <f t="shared" si="6"/>
        <v>528</v>
      </c>
      <c r="L33" s="24">
        <v>804</v>
      </c>
      <c r="M33" s="233">
        <f t="shared" si="0"/>
        <v>528</v>
      </c>
    </row>
    <row r="34" spans="1:13" x14ac:dyDescent="0.35">
      <c r="A34" s="41" t="s">
        <v>2770</v>
      </c>
      <c r="B34" s="232">
        <f t="shared" ref="B34:G34" si="7">SUM(B2:B33)</f>
        <v>597346</v>
      </c>
      <c r="C34" s="234">
        <f t="shared" si="7"/>
        <v>1</v>
      </c>
      <c r="D34" s="232">
        <f t="shared" si="7"/>
        <v>60000.000000000007</v>
      </c>
      <c r="E34" s="232">
        <f t="shared" si="7"/>
        <v>11143</v>
      </c>
      <c r="F34" s="50">
        <f t="shared" si="7"/>
        <v>1</v>
      </c>
      <c r="G34" s="232">
        <f t="shared" si="7"/>
        <v>67812</v>
      </c>
      <c r="H34" s="51">
        <f>SUM(H2:H33)</f>
        <v>67812</v>
      </c>
      <c r="I34" s="87">
        <f t="shared" si="5"/>
        <v>56669</v>
      </c>
      <c r="J34" s="41">
        <f>SUM(J2:J33)</f>
        <v>80400</v>
      </c>
      <c r="K34" s="87">
        <f t="shared" si="6"/>
        <v>69257</v>
      </c>
      <c r="L34" s="39">
        <f>SUM(L2:L33)</f>
        <v>53868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32"/>
  <sheetViews>
    <sheetView showGridLines="0" zoomScale="70" zoomScaleNormal="70" zoomScalePageLayoutView="70" workbookViewId="0">
      <pane ySplit="4" topLeftCell="A5" activePane="bottomLeft" state="frozen"/>
      <selection pane="bottomLeft" activeCell="R5" sqref="R5:R6"/>
    </sheetView>
  </sheetViews>
  <sheetFormatPr defaultColWidth="12.7265625" defaultRowHeight="15" customHeight="1" x14ac:dyDescent="0.3"/>
  <cols>
    <col min="1" max="1" width="6.1796875" style="99" customWidth="1"/>
    <col min="2" max="2" width="8.1796875" style="99" customWidth="1"/>
    <col min="3" max="3" width="11.453125" style="99" customWidth="1"/>
    <col min="4" max="4" width="10.453125" style="99" customWidth="1"/>
    <col min="5" max="5" width="8" style="99" customWidth="1"/>
    <col min="6" max="6" width="9.26953125" style="99" customWidth="1"/>
    <col min="7" max="7" width="10.1796875" style="99" customWidth="1"/>
    <col min="8" max="8" width="14.26953125" style="99" customWidth="1"/>
    <col min="9" max="9" width="61.26953125" style="99" customWidth="1"/>
    <col min="10" max="10" width="55.453125" style="99" customWidth="1"/>
    <col min="11" max="11" width="5.81640625" style="99" customWidth="1"/>
    <col min="12" max="15" width="23.453125" style="99" hidden="1" customWidth="1"/>
    <col min="16" max="16" width="48.7265625" style="99" customWidth="1"/>
    <col min="17" max="18" width="12.7265625" style="99" customWidth="1"/>
    <col min="19" max="26" width="12.7265625" style="99" hidden="1" customWidth="1"/>
    <col min="27" max="27" width="35" style="99" customWidth="1"/>
    <col min="28" max="28" width="8.453125" style="99" customWidth="1"/>
    <col min="29" max="29" width="8.1796875" style="99" customWidth="1"/>
    <col min="30" max="30" width="17.453125" style="99" customWidth="1"/>
    <col min="31" max="31" width="27.1796875" style="99" customWidth="1"/>
    <col min="32" max="32" width="20.453125" style="99" customWidth="1"/>
    <col min="33" max="33" width="30" style="99" customWidth="1"/>
    <col min="34" max="34" width="24.7265625" style="99" customWidth="1"/>
    <col min="35" max="35" width="30.1796875" style="99" customWidth="1"/>
    <col min="36" max="36" width="19.81640625" style="99" customWidth="1"/>
    <col min="37" max="37" width="26.453125" style="99" customWidth="1"/>
    <col min="38" max="38" width="24.7265625" style="99" hidden="1" customWidth="1"/>
    <col min="39" max="39" width="30.1796875" style="99" hidden="1" customWidth="1"/>
    <col min="40" max="40" width="35" style="99" hidden="1" customWidth="1"/>
    <col min="41" max="41" width="43.7265625" style="99" hidden="1" customWidth="1"/>
    <col min="42" max="42" width="25.1796875" style="99" hidden="1" customWidth="1"/>
    <col min="43" max="43" width="56.453125" style="99" hidden="1" customWidth="1"/>
    <col min="44" max="44" width="9.26953125" style="99" hidden="1" customWidth="1"/>
    <col min="45" max="45" width="8.7265625" style="99" hidden="1" customWidth="1"/>
    <col min="46" max="46" width="18" style="99" hidden="1" customWidth="1"/>
    <col min="47" max="47" width="24.7265625" style="99" hidden="1" customWidth="1"/>
    <col min="48" max="48" width="30.1796875" style="99" hidden="1" customWidth="1"/>
    <col min="49" max="16384" width="12.7265625" style="99"/>
  </cols>
  <sheetData>
    <row r="1" spans="1:48" ht="14.5" x14ac:dyDescent="0.35">
      <c r="A1" s="96" t="s">
        <v>2771</v>
      </c>
      <c r="B1" s="97"/>
      <c r="C1" s="98"/>
      <c r="D1" s="98"/>
      <c r="E1" s="98"/>
      <c r="F1" s="98"/>
      <c r="G1" s="98"/>
    </row>
    <row r="2" spans="1:48" ht="15" customHeight="1" x14ac:dyDescent="0.35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48" ht="14.5" x14ac:dyDescent="0.35">
      <c r="A3" s="96" t="s">
        <v>2772</v>
      </c>
      <c r="B3" s="101"/>
      <c r="C3" s="102"/>
      <c r="D3" s="103" t="s">
        <v>2773</v>
      </c>
      <c r="E3" s="102"/>
      <c r="F3" s="102"/>
      <c r="G3" s="102"/>
      <c r="H3" s="102"/>
      <c r="I3" s="102"/>
      <c r="J3" s="102"/>
      <c r="K3" s="102"/>
      <c r="L3" s="257" t="s">
        <v>2774</v>
      </c>
      <c r="M3" s="258"/>
      <c r="N3" s="258"/>
      <c r="O3" s="258"/>
      <c r="P3" s="259"/>
      <c r="Q3" s="102"/>
      <c r="R3" s="102"/>
      <c r="S3" s="104"/>
      <c r="T3" s="102"/>
      <c r="U3" s="102"/>
      <c r="V3" s="102"/>
      <c r="W3" s="102"/>
      <c r="X3" s="102"/>
      <c r="Y3" s="104" t="s">
        <v>2775</v>
      </c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</row>
    <row r="4" spans="1:48" ht="51.75" customHeight="1" x14ac:dyDescent="0.3">
      <c r="A4" s="105" t="s">
        <v>2776</v>
      </c>
      <c r="B4" s="106" t="s">
        <v>2759</v>
      </c>
      <c r="C4" s="106" t="s">
        <v>2777</v>
      </c>
      <c r="D4" s="106" t="s">
        <v>2778</v>
      </c>
      <c r="E4" s="106" t="s">
        <v>2779</v>
      </c>
      <c r="F4" s="106" t="s">
        <v>2780</v>
      </c>
      <c r="G4" s="106" t="s">
        <v>2781</v>
      </c>
      <c r="H4" s="106" t="s">
        <v>2782</v>
      </c>
      <c r="I4" s="106" t="s">
        <v>2783</v>
      </c>
      <c r="J4" s="106" t="s">
        <v>9</v>
      </c>
      <c r="K4" s="107" t="s">
        <v>2784</v>
      </c>
      <c r="L4" s="108" t="s">
        <v>2785</v>
      </c>
      <c r="M4" s="108" t="s">
        <v>2786</v>
      </c>
      <c r="N4" s="108" t="s">
        <v>2787</v>
      </c>
      <c r="O4" s="108" t="s">
        <v>2788</v>
      </c>
      <c r="P4" s="108" t="s">
        <v>2789</v>
      </c>
      <c r="Q4" s="109" t="s">
        <v>2790</v>
      </c>
      <c r="R4" s="110" t="s">
        <v>2791</v>
      </c>
      <c r="S4" s="110" t="s">
        <v>2792</v>
      </c>
      <c r="T4" s="110" t="s">
        <v>2793</v>
      </c>
      <c r="U4" s="110" t="s">
        <v>2794</v>
      </c>
      <c r="V4" s="110" t="s">
        <v>2795</v>
      </c>
      <c r="W4" s="110" t="s">
        <v>2796</v>
      </c>
      <c r="X4" s="110" t="s">
        <v>2797</v>
      </c>
      <c r="Y4" s="110" t="s">
        <v>2798</v>
      </c>
      <c r="Z4" s="110" t="s">
        <v>2799</v>
      </c>
      <c r="AA4" s="111" t="s">
        <v>2800</v>
      </c>
      <c r="AB4" s="111" t="s">
        <v>2801</v>
      </c>
      <c r="AC4" s="111" t="s">
        <v>2802</v>
      </c>
      <c r="AD4" s="111" t="s">
        <v>2803</v>
      </c>
      <c r="AE4" s="111" t="s">
        <v>2804</v>
      </c>
      <c r="AF4" s="111" t="s">
        <v>2805</v>
      </c>
      <c r="AG4" s="111" t="s">
        <v>2806</v>
      </c>
      <c r="AH4" s="112" t="s">
        <v>2807</v>
      </c>
      <c r="AI4" s="111" t="s">
        <v>2808</v>
      </c>
      <c r="AJ4" s="111" t="s">
        <v>2809</v>
      </c>
      <c r="AK4" s="111" t="s">
        <v>2810</v>
      </c>
      <c r="AL4" s="113" t="s">
        <v>2811</v>
      </c>
      <c r="AM4" s="114" t="s">
        <v>2812</v>
      </c>
      <c r="AN4" s="114" t="s">
        <v>2813</v>
      </c>
      <c r="AO4" s="114" t="s">
        <v>2814</v>
      </c>
      <c r="AP4" s="114" t="s">
        <v>2815</v>
      </c>
      <c r="AQ4" s="114" t="s">
        <v>2816</v>
      </c>
      <c r="AR4" s="114" t="s">
        <v>2817</v>
      </c>
      <c r="AS4" s="114" t="s">
        <v>2818</v>
      </c>
      <c r="AT4" s="114" t="s">
        <v>2819</v>
      </c>
      <c r="AU4" s="112" t="s">
        <v>2820</v>
      </c>
      <c r="AV4" s="111" t="s">
        <v>2821</v>
      </c>
    </row>
    <row r="5" spans="1:48" ht="17.25" customHeight="1" x14ac:dyDescent="0.35">
      <c r="A5" s="115" t="s">
        <v>2822</v>
      </c>
      <c r="B5" s="116">
        <v>2</v>
      </c>
      <c r="C5" s="98" t="s">
        <v>2823</v>
      </c>
      <c r="D5" s="98" t="s">
        <v>2824</v>
      </c>
      <c r="E5" s="98" t="s">
        <v>2825</v>
      </c>
      <c r="F5" s="98" t="s">
        <v>2141</v>
      </c>
      <c r="G5" s="98"/>
      <c r="H5" s="117" t="s">
        <v>2826</v>
      </c>
      <c r="I5" s="118" t="s">
        <v>2142</v>
      </c>
      <c r="J5" s="118" t="s">
        <v>2143</v>
      </c>
      <c r="K5" s="119">
        <v>10021</v>
      </c>
      <c r="L5" s="120">
        <v>1</v>
      </c>
      <c r="M5" s="120">
        <v>1</v>
      </c>
      <c r="N5" s="120">
        <v>1</v>
      </c>
      <c r="O5" s="121" t="s">
        <v>2106</v>
      </c>
      <c r="P5" s="122" t="s">
        <v>2827</v>
      </c>
      <c r="Q5" s="116">
        <v>180</v>
      </c>
      <c r="R5" s="116">
        <v>10</v>
      </c>
      <c r="S5" s="116">
        <v>8</v>
      </c>
      <c r="T5" s="116">
        <v>0</v>
      </c>
      <c r="U5" s="116">
        <v>0</v>
      </c>
      <c r="V5" s="116">
        <v>0</v>
      </c>
      <c r="W5" s="116">
        <v>0</v>
      </c>
      <c r="X5" s="116">
        <v>0</v>
      </c>
      <c r="Y5" s="116">
        <v>0</v>
      </c>
      <c r="Z5" s="123">
        <f t="shared" ref="Z5:Z21" si="0">SUM(S5:X5)</f>
        <v>8</v>
      </c>
      <c r="AA5" s="117" t="s">
        <v>2144</v>
      </c>
      <c r="AB5" s="117" t="s">
        <v>2828</v>
      </c>
      <c r="AC5" s="117" t="s">
        <v>2829</v>
      </c>
      <c r="AD5" s="117" t="s">
        <v>2830</v>
      </c>
      <c r="AE5" s="117" t="s">
        <v>2831</v>
      </c>
      <c r="AF5" s="117" t="s">
        <v>2832</v>
      </c>
      <c r="AG5" s="117" t="s">
        <v>2833</v>
      </c>
      <c r="AH5" s="117" t="s">
        <v>2834</v>
      </c>
      <c r="AI5" s="117" t="s">
        <v>2835</v>
      </c>
      <c r="AJ5" s="117" t="s">
        <v>2836</v>
      </c>
      <c r="AK5" s="124" t="s">
        <v>2837</v>
      </c>
      <c r="AL5" s="117" t="s">
        <v>2830</v>
      </c>
      <c r="AM5" s="117" t="s">
        <v>2831</v>
      </c>
      <c r="AN5" s="117" t="s">
        <v>2838</v>
      </c>
      <c r="AP5" s="117" t="s">
        <v>2839</v>
      </c>
      <c r="AQ5" s="117" t="s">
        <v>2840</v>
      </c>
      <c r="AR5" s="117" t="s">
        <v>2841</v>
      </c>
      <c r="AS5" s="117" t="s">
        <v>2841</v>
      </c>
      <c r="AT5" s="124" t="s">
        <v>37</v>
      </c>
      <c r="AU5" s="125" t="s">
        <v>2842</v>
      </c>
      <c r="AV5" s="126" t="s">
        <v>2842</v>
      </c>
    </row>
    <row r="6" spans="1:48" ht="17.25" customHeight="1" x14ac:dyDescent="0.35">
      <c r="A6" s="127" t="s">
        <v>34</v>
      </c>
      <c r="B6" s="128">
        <v>7</v>
      </c>
      <c r="C6" s="129" t="s">
        <v>2843</v>
      </c>
      <c r="D6" s="129" t="s">
        <v>2844</v>
      </c>
      <c r="E6" s="129" t="s">
        <v>2845</v>
      </c>
      <c r="F6" s="129" t="s">
        <v>2187</v>
      </c>
      <c r="G6" s="129"/>
      <c r="H6" s="130" t="s">
        <v>2826</v>
      </c>
      <c r="I6" s="130" t="s">
        <v>2188</v>
      </c>
      <c r="J6" s="130" t="s">
        <v>2189</v>
      </c>
      <c r="K6" s="131">
        <v>10455</v>
      </c>
      <c r="L6" s="128">
        <v>2</v>
      </c>
      <c r="M6" s="128">
        <v>1</v>
      </c>
      <c r="N6" s="128">
        <v>1</v>
      </c>
      <c r="O6" s="132" t="s">
        <v>2106</v>
      </c>
      <c r="P6" s="131" t="s">
        <v>2827</v>
      </c>
      <c r="Q6" s="128">
        <v>165</v>
      </c>
      <c r="R6" s="128">
        <v>10</v>
      </c>
      <c r="S6" s="128">
        <v>4</v>
      </c>
      <c r="T6" s="128">
        <v>0</v>
      </c>
      <c r="U6" s="128">
        <v>1</v>
      </c>
      <c r="V6" s="128">
        <v>1</v>
      </c>
      <c r="W6" s="128">
        <v>0</v>
      </c>
      <c r="X6" s="128">
        <v>4</v>
      </c>
      <c r="Y6" s="128">
        <v>0</v>
      </c>
      <c r="Z6" s="131">
        <f t="shared" si="0"/>
        <v>10</v>
      </c>
      <c r="AA6" s="130" t="s">
        <v>2190</v>
      </c>
      <c r="AB6" s="130" t="s">
        <v>2846</v>
      </c>
      <c r="AC6" s="130" t="s">
        <v>2847</v>
      </c>
      <c r="AD6" s="130" t="s">
        <v>2848</v>
      </c>
      <c r="AE6" s="130" t="s">
        <v>2849</v>
      </c>
      <c r="AF6" s="130" t="s">
        <v>2850</v>
      </c>
      <c r="AG6" s="130" t="s">
        <v>2850</v>
      </c>
      <c r="AH6" s="130" t="s">
        <v>2851</v>
      </c>
      <c r="AI6" s="130" t="s">
        <v>2852</v>
      </c>
      <c r="AJ6" s="130" t="s">
        <v>2853</v>
      </c>
      <c r="AK6" s="133" t="s">
        <v>2854</v>
      </c>
      <c r="AL6" s="130" t="s">
        <v>2848</v>
      </c>
      <c r="AM6" s="130" t="s">
        <v>2855</v>
      </c>
      <c r="AN6" s="130" t="s">
        <v>2190</v>
      </c>
      <c r="AO6" s="130" t="s">
        <v>2856</v>
      </c>
      <c r="AP6" s="130" t="s">
        <v>2839</v>
      </c>
      <c r="AQ6" s="130" t="s">
        <v>2857</v>
      </c>
      <c r="AR6" s="130" t="s">
        <v>2841</v>
      </c>
      <c r="AS6" s="130" t="s">
        <v>2841</v>
      </c>
      <c r="AT6" s="133" t="s">
        <v>37</v>
      </c>
      <c r="AU6" s="134" t="s">
        <v>2858</v>
      </c>
      <c r="AV6" s="135" t="s">
        <v>2859</v>
      </c>
    </row>
    <row r="7" spans="1:48" ht="17.25" customHeight="1" x14ac:dyDescent="0.35">
      <c r="A7" s="136" t="s">
        <v>34</v>
      </c>
      <c r="B7" s="137">
        <v>9</v>
      </c>
      <c r="C7" s="138" t="s">
        <v>2860</v>
      </c>
      <c r="D7" s="138" t="s">
        <v>2861</v>
      </c>
      <c r="E7" s="138" t="s">
        <v>2862</v>
      </c>
      <c r="F7" s="138" t="s">
        <v>2204</v>
      </c>
      <c r="G7" s="138"/>
      <c r="H7" s="139" t="s">
        <v>2826</v>
      </c>
      <c r="I7" s="139" t="s">
        <v>2205</v>
      </c>
      <c r="J7" s="139" t="s">
        <v>2206</v>
      </c>
      <c r="K7" s="140">
        <v>10452</v>
      </c>
      <c r="L7" s="137">
        <v>2</v>
      </c>
      <c r="M7" s="137">
        <v>1</v>
      </c>
      <c r="N7" s="137">
        <v>1</v>
      </c>
      <c r="O7" s="141" t="s">
        <v>2106</v>
      </c>
      <c r="P7" s="140" t="s">
        <v>2863</v>
      </c>
      <c r="Q7" s="137">
        <v>90</v>
      </c>
      <c r="R7" s="137">
        <v>5</v>
      </c>
      <c r="S7" s="137">
        <v>4</v>
      </c>
      <c r="T7" s="137">
        <v>1</v>
      </c>
      <c r="U7" s="137">
        <v>0</v>
      </c>
      <c r="V7" s="137">
        <v>0</v>
      </c>
      <c r="W7" s="137">
        <v>0</v>
      </c>
      <c r="X7" s="137">
        <v>0</v>
      </c>
      <c r="Y7" s="137">
        <v>0</v>
      </c>
      <c r="Z7" s="140">
        <f t="shared" si="0"/>
        <v>5</v>
      </c>
      <c r="AA7" s="117" t="s">
        <v>2207</v>
      </c>
      <c r="AB7" s="117" t="s">
        <v>2864</v>
      </c>
      <c r="AC7" s="117" t="s">
        <v>2865</v>
      </c>
      <c r="AD7" s="117" t="s">
        <v>2866</v>
      </c>
      <c r="AE7" s="117" t="s">
        <v>2867</v>
      </c>
      <c r="AF7" s="117" t="s">
        <v>2850</v>
      </c>
      <c r="AG7" s="117" t="s">
        <v>2850</v>
      </c>
      <c r="AH7" s="117" t="s">
        <v>2868</v>
      </c>
      <c r="AI7" s="117" t="s">
        <v>2869</v>
      </c>
      <c r="AJ7" s="117" t="s">
        <v>2870</v>
      </c>
      <c r="AK7" s="142" t="s">
        <v>2871</v>
      </c>
      <c r="AL7" s="117" t="s">
        <v>2866</v>
      </c>
      <c r="AM7" s="117" t="s">
        <v>2867</v>
      </c>
      <c r="AN7" s="117" t="s">
        <v>2207</v>
      </c>
      <c r="AP7" s="117" t="s">
        <v>2839</v>
      </c>
      <c r="AQ7" s="117" t="s">
        <v>2872</v>
      </c>
      <c r="AR7" s="117" t="s">
        <v>2841</v>
      </c>
      <c r="AS7" s="117" t="s">
        <v>2841</v>
      </c>
      <c r="AT7" s="124" t="s">
        <v>37</v>
      </c>
      <c r="AU7" s="125" t="s">
        <v>2842</v>
      </c>
      <c r="AV7" s="126" t="s">
        <v>2842</v>
      </c>
    </row>
    <row r="8" spans="1:48" ht="15.75" customHeight="1" x14ac:dyDescent="0.35">
      <c r="A8" s="127" t="s">
        <v>34</v>
      </c>
      <c r="B8" s="128">
        <v>10</v>
      </c>
      <c r="C8" s="129" t="s">
        <v>2873</v>
      </c>
      <c r="D8" s="129" t="s">
        <v>2874</v>
      </c>
      <c r="E8" s="129" t="s">
        <v>2875</v>
      </c>
      <c r="F8" s="129" t="s">
        <v>1546</v>
      </c>
      <c r="G8" s="129"/>
      <c r="H8" s="130" t="s">
        <v>2826</v>
      </c>
      <c r="I8" s="130" t="s">
        <v>2216</v>
      </c>
      <c r="J8" s="130" t="s">
        <v>2217</v>
      </c>
      <c r="K8" s="131">
        <v>10458</v>
      </c>
      <c r="L8" s="128">
        <v>1</v>
      </c>
      <c r="M8" s="128">
        <v>1</v>
      </c>
      <c r="N8" s="128">
        <v>1</v>
      </c>
      <c r="O8" s="132" t="s">
        <v>2106</v>
      </c>
      <c r="P8" s="131" t="s">
        <v>2876</v>
      </c>
      <c r="Q8" s="128">
        <v>198</v>
      </c>
      <c r="R8" s="128">
        <v>11</v>
      </c>
      <c r="S8" s="128">
        <v>2</v>
      </c>
      <c r="T8" s="128">
        <v>0</v>
      </c>
      <c r="U8" s="128">
        <v>4</v>
      </c>
      <c r="V8" s="128">
        <v>4</v>
      </c>
      <c r="W8" s="128">
        <v>1</v>
      </c>
      <c r="X8" s="128">
        <v>0</v>
      </c>
      <c r="Y8" s="128">
        <v>0</v>
      </c>
      <c r="Z8" s="131">
        <f t="shared" si="0"/>
        <v>11</v>
      </c>
      <c r="AA8" s="143" t="s">
        <v>2218</v>
      </c>
      <c r="AB8" s="130" t="s">
        <v>2846</v>
      </c>
      <c r="AC8" s="130" t="s">
        <v>2847</v>
      </c>
      <c r="AD8" s="130" t="s">
        <v>2877</v>
      </c>
      <c r="AE8" s="130" t="s">
        <v>2878</v>
      </c>
      <c r="AF8" s="130" t="s">
        <v>2879</v>
      </c>
      <c r="AG8" s="130" t="s">
        <v>2880</v>
      </c>
      <c r="AH8" s="130" t="s">
        <v>2881</v>
      </c>
      <c r="AI8" s="130" t="s">
        <v>2882</v>
      </c>
      <c r="AJ8" s="130" t="s">
        <v>2883</v>
      </c>
      <c r="AK8" s="133" t="s">
        <v>2884</v>
      </c>
      <c r="AL8" s="130" t="s">
        <v>2881</v>
      </c>
      <c r="AM8" s="130" t="s">
        <v>2882</v>
      </c>
      <c r="AN8" s="130" t="s">
        <v>2218</v>
      </c>
      <c r="AO8" s="130"/>
      <c r="AP8" s="130" t="s">
        <v>2839</v>
      </c>
      <c r="AQ8" s="130" t="s">
        <v>2840</v>
      </c>
      <c r="AR8" s="130" t="s">
        <v>2841</v>
      </c>
      <c r="AS8" s="130" t="s">
        <v>2841</v>
      </c>
      <c r="AT8" s="133" t="s">
        <v>2885</v>
      </c>
      <c r="AU8" s="134" t="s">
        <v>2886</v>
      </c>
      <c r="AV8" s="135" t="s">
        <v>2887</v>
      </c>
    </row>
    <row r="9" spans="1:48" ht="17.25" customHeight="1" x14ac:dyDescent="0.35">
      <c r="A9" s="115" t="s">
        <v>34</v>
      </c>
      <c r="B9" s="116">
        <v>11</v>
      </c>
      <c r="C9" s="98" t="s">
        <v>2888</v>
      </c>
      <c r="D9" s="98" t="s">
        <v>2889</v>
      </c>
      <c r="E9" s="98" t="s">
        <v>2890</v>
      </c>
      <c r="F9" s="98" t="s">
        <v>2226</v>
      </c>
      <c r="G9" s="98"/>
      <c r="H9" s="117" t="s">
        <v>2891</v>
      </c>
      <c r="I9" s="117" t="s">
        <v>2227</v>
      </c>
      <c r="J9" s="117" t="s">
        <v>2228</v>
      </c>
      <c r="K9" s="123">
        <v>10462</v>
      </c>
      <c r="L9" s="116">
        <v>1</v>
      </c>
      <c r="M9" s="116">
        <v>3</v>
      </c>
      <c r="N9" s="116">
        <v>1</v>
      </c>
      <c r="O9" s="144" t="s">
        <v>2106</v>
      </c>
      <c r="P9" s="123" t="s">
        <v>2892</v>
      </c>
      <c r="Q9" s="116">
        <v>36</v>
      </c>
      <c r="R9" s="116">
        <v>2</v>
      </c>
      <c r="S9" s="116">
        <v>2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23">
        <f t="shared" si="0"/>
        <v>2</v>
      </c>
      <c r="AA9" s="117" t="s">
        <v>2229</v>
      </c>
      <c r="AB9" s="117" t="s">
        <v>2893</v>
      </c>
      <c r="AC9" s="117" t="s">
        <v>2894</v>
      </c>
      <c r="AD9" s="117" t="s">
        <v>2895</v>
      </c>
      <c r="AE9" s="117" t="s">
        <v>2896</v>
      </c>
      <c r="AF9" s="117" t="s">
        <v>2850</v>
      </c>
      <c r="AG9" s="117" t="s">
        <v>2850</v>
      </c>
      <c r="AH9" s="117" t="s">
        <v>2897</v>
      </c>
      <c r="AI9" s="117" t="s">
        <v>2898</v>
      </c>
      <c r="AJ9" s="117" t="s">
        <v>2899</v>
      </c>
      <c r="AK9" s="124" t="s">
        <v>2900</v>
      </c>
      <c r="AL9" s="117" t="s">
        <v>2897</v>
      </c>
      <c r="AM9" s="117" t="s">
        <v>2898</v>
      </c>
      <c r="AN9" s="117" t="s">
        <v>2229</v>
      </c>
      <c r="AP9" s="117" t="s">
        <v>2839</v>
      </c>
      <c r="AQ9" s="117" t="s">
        <v>2857</v>
      </c>
      <c r="AR9" s="117" t="s">
        <v>2841</v>
      </c>
      <c r="AS9" s="117" t="s">
        <v>2841</v>
      </c>
      <c r="AT9" s="124" t="s">
        <v>44</v>
      </c>
      <c r="AU9" s="125" t="s">
        <v>2842</v>
      </c>
      <c r="AV9" s="126" t="s">
        <v>2842</v>
      </c>
    </row>
    <row r="10" spans="1:48" ht="17.25" customHeight="1" x14ac:dyDescent="0.35">
      <c r="A10" s="127" t="s">
        <v>2901</v>
      </c>
      <c r="B10" s="128">
        <v>13</v>
      </c>
      <c r="C10" s="129" t="s">
        <v>2902</v>
      </c>
      <c r="D10" s="129" t="s">
        <v>2903</v>
      </c>
      <c r="E10" s="129" t="s">
        <v>2904</v>
      </c>
      <c r="F10" s="129" t="s">
        <v>1067</v>
      </c>
      <c r="G10" s="129"/>
      <c r="H10" s="130" t="s">
        <v>2826</v>
      </c>
      <c r="I10" s="130" t="s">
        <v>2244</v>
      </c>
      <c r="J10" s="130" t="s">
        <v>2245</v>
      </c>
      <c r="K10" s="131">
        <v>11201</v>
      </c>
      <c r="L10" s="128">
        <v>3</v>
      </c>
      <c r="M10" s="128">
        <v>3</v>
      </c>
      <c r="N10" s="128">
        <v>1</v>
      </c>
      <c r="O10" s="132" t="s">
        <v>2106</v>
      </c>
      <c r="P10" s="131" t="s">
        <v>2827</v>
      </c>
      <c r="Q10" s="128">
        <v>72</v>
      </c>
      <c r="R10" s="128">
        <v>4</v>
      </c>
      <c r="S10" s="128">
        <v>4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31">
        <f t="shared" si="0"/>
        <v>4</v>
      </c>
      <c r="AA10" s="145" t="s">
        <v>2246</v>
      </c>
      <c r="AB10" s="146" t="s">
        <v>2905</v>
      </c>
      <c r="AC10" s="146" t="s">
        <v>2906</v>
      </c>
      <c r="AD10" s="146" t="s">
        <v>2907</v>
      </c>
      <c r="AE10" s="146" t="s">
        <v>2908</v>
      </c>
      <c r="AF10" s="146" t="s">
        <v>2850</v>
      </c>
      <c r="AG10" s="146" t="s">
        <v>2850</v>
      </c>
      <c r="AH10" s="146" t="s">
        <v>2909</v>
      </c>
      <c r="AI10" s="146" t="s">
        <v>2910</v>
      </c>
      <c r="AJ10" s="146" t="s">
        <v>2911</v>
      </c>
      <c r="AK10" s="147" t="s">
        <v>2912</v>
      </c>
      <c r="AL10" s="146" t="s">
        <v>2907</v>
      </c>
      <c r="AM10" s="146" t="s">
        <v>2913</v>
      </c>
      <c r="AN10" s="146" t="s">
        <v>2246</v>
      </c>
      <c r="AO10" s="146"/>
      <c r="AP10" s="146" t="s">
        <v>2839</v>
      </c>
      <c r="AQ10" s="146" t="s">
        <v>2914</v>
      </c>
      <c r="AR10" s="146" t="s">
        <v>2841</v>
      </c>
      <c r="AS10" s="146" t="s">
        <v>2841</v>
      </c>
      <c r="AT10" s="147" t="s">
        <v>2885</v>
      </c>
      <c r="AU10" s="148" t="s">
        <v>2842</v>
      </c>
      <c r="AV10" s="149" t="s">
        <v>2842</v>
      </c>
    </row>
    <row r="11" spans="1:48" ht="15.75" customHeight="1" x14ac:dyDescent="0.35">
      <c r="A11" s="150" t="s">
        <v>2901</v>
      </c>
      <c r="B11" s="151">
        <v>15</v>
      </c>
      <c r="C11" s="152" t="s">
        <v>2915</v>
      </c>
      <c r="D11" s="152" t="s">
        <v>2915</v>
      </c>
      <c r="E11" s="152" t="s">
        <v>2916</v>
      </c>
      <c r="F11" s="152" t="s">
        <v>2261</v>
      </c>
      <c r="G11" s="152"/>
      <c r="H11" s="146" t="s">
        <v>2826</v>
      </c>
      <c r="I11" s="146" t="s">
        <v>2262</v>
      </c>
      <c r="J11" s="146" t="s">
        <v>2263</v>
      </c>
      <c r="K11" s="153">
        <v>11215</v>
      </c>
      <c r="L11" s="151">
        <v>2</v>
      </c>
      <c r="M11" s="151">
        <v>1</v>
      </c>
      <c r="N11" s="151">
        <v>1</v>
      </c>
      <c r="O11" s="154" t="s">
        <v>2106</v>
      </c>
      <c r="P11" s="153" t="s">
        <v>2917</v>
      </c>
      <c r="Q11" s="151">
        <v>504</v>
      </c>
      <c r="R11" s="151">
        <v>28</v>
      </c>
      <c r="S11" s="151">
        <v>24</v>
      </c>
      <c r="T11" s="151">
        <v>2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3">
        <f t="shared" si="0"/>
        <v>26</v>
      </c>
      <c r="AA11" s="145" t="s">
        <v>2264</v>
      </c>
      <c r="AB11" s="146" t="s">
        <v>2828</v>
      </c>
      <c r="AC11" s="146" t="s">
        <v>2829</v>
      </c>
      <c r="AD11" s="146" t="s">
        <v>2918</v>
      </c>
      <c r="AE11" s="146" t="s">
        <v>2919</v>
      </c>
      <c r="AF11" s="146" t="s">
        <v>2920</v>
      </c>
      <c r="AG11" s="130" t="s">
        <v>2921</v>
      </c>
      <c r="AH11" s="146" t="s">
        <v>2922</v>
      </c>
      <c r="AI11" s="146" t="s">
        <v>2923</v>
      </c>
      <c r="AJ11" s="146" t="s">
        <v>2924</v>
      </c>
      <c r="AK11" s="147" t="s">
        <v>2925</v>
      </c>
      <c r="AL11" s="146" t="s">
        <v>2924</v>
      </c>
      <c r="AM11" s="146" t="s">
        <v>2925</v>
      </c>
      <c r="AN11" s="146" t="s">
        <v>2264</v>
      </c>
      <c r="AO11" s="146" t="s">
        <v>2926</v>
      </c>
      <c r="AP11" s="146"/>
      <c r="AQ11" s="146"/>
      <c r="AR11" s="146"/>
      <c r="AS11" s="146"/>
      <c r="AT11" s="147" t="s">
        <v>44</v>
      </c>
      <c r="AU11" s="148" t="s">
        <v>2842</v>
      </c>
      <c r="AV11" s="149" t="s">
        <v>2842</v>
      </c>
    </row>
    <row r="12" spans="1:48" ht="17.25" customHeight="1" x14ac:dyDescent="0.35">
      <c r="A12" s="115" t="s">
        <v>2901</v>
      </c>
      <c r="B12" s="116">
        <v>20</v>
      </c>
      <c r="C12" s="98" t="s">
        <v>2927</v>
      </c>
      <c r="D12" s="98" t="s">
        <v>2928</v>
      </c>
      <c r="E12" s="98" t="s">
        <v>2929</v>
      </c>
      <c r="F12" s="98" t="s">
        <v>2291</v>
      </c>
      <c r="G12" s="98"/>
      <c r="H12" s="117" t="s">
        <v>2826</v>
      </c>
      <c r="I12" s="117" t="s">
        <v>2292</v>
      </c>
      <c r="J12" s="117" t="s">
        <v>2293</v>
      </c>
      <c r="K12" s="123">
        <v>11220</v>
      </c>
      <c r="L12" s="116">
        <v>1</v>
      </c>
      <c r="M12" s="116">
        <v>1</v>
      </c>
      <c r="N12" s="116">
        <v>1</v>
      </c>
      <c r="O12" s="144" t="s">
        <v>2106</v>
      </c>
      <c r="P12" s="123" t="s">
        <v>2930</v>
      </c>
      <c r="Q12" s="116">
        <v>162</v>
      </c>
      <c r="R12" s="116">
        <v>9</v>
      </c>
      <c r="S12" s="116">
        <v>9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23">
        <f t="shared" si="0"/>
        <v>9</v>
      </c>
      <c r="AA12" s="117" t="s">
        <v>2294</v>
      </c>
      <c r="AB12" s="117" t="s">
        <v>2905</v>
      </c>
      <c r="AC12" s="117" t="s">
        <v>2906</v>
      </c>
      <c r="AD12" s="117" t="s">
        <v>2931</v>
      </c>
      <c r="AE12" s="117" t="s">
        <v>2932</v>
      </c>
      <c r="AF12" s="117" t="s">
        <v>2933</v>
      </c>
      <c r="AG12" s="117" t="s">
        <v>2934</v>
      </c>
      <c r="AH12" s="117" t="s">
        <v>2935</v>
      </c>
      <c r="AI12" s="117" t="s">
        <v>2936</v>
      </c>
      <c r="AJ12" s="117" t="s">
        <v>2937</v>
      </c>
      <c r="AK12" s="124" t="s">
        <v>2938</v>
      </c>
      <c r="AL12" s="117" t="s">
        <v>2935</v>
      </c>
      <c r="AM12" s="117" t="s">
        <v>2936</v>
      </c>
      <c r="AN12" s="117" t="s">
        <v>2294</v>
      </c>
      <c r="AO12" s="117" t="s">
        <v>2939</v>
      </c>
      <c r="AP12" s="117" t="s">
        <v>2839</v>
      </c>
      <c r="AQ12" s="117" t="s">
        <v>2857</v>
      </c>
      <c r="AR12" s="117" t="s">
        <v>2885</v>
      </c>
      <c r="AS12" s="117" t="s">
        <v>2106</v>
      </c>
      <c r="AT12" s="124" t="s">
        <v>2885</v>
      </c>
      <c r="AU12" s="125" t="s">
        <v>2842</v>
      </c>
      <c r="AV12" s="126" t="s">
        <v>2842</v>
      </c>
    </row>
    <row r="13" spans="1:48" ht="17.25" customHeight="1" x14ac:dyDescent="0.35">
      <c r="A13" s="127" t="s">
        <v>2901</v>
      </c>
      <c r="B13" s="128">
        <v>21</v>
      </c>
      <c r="C13" s="129" t="s">
        <v>2940</v>
      </c>
      <c r="D13" s="129" t="s">
        <v>2941</v>
      </c>
      <c r="E13" s="129" t="s">
        <v>2942</v>
      </c>
      <c r="F13" s="129" t="s">
        <v>2299</v>
      </c>
      <c r="G13" s="129"/>
      <c r="H13" s="130" t="s">
        <v>2826</v>
      </c>
      <c r="I13" s="130" t="s">
        <v>2300</v>
      </c>
      <c r="J13" s="130" t="s">
        <v>2301</v>
      </c>
      <c r="K13" s="131">
        <v>11223</v>
      </c>
      <c r="L13" s="128">
        <v>1</v>
      </c>
      <c r="M13" s="128">
        <v>1</v>
      </c>
      <c r="N13" s="128"/>
      <c r="O13" s="132" t="s">
        <v>2106</v>
      </c>
      <c r="P13" s="131" t="s">
        <v>2827</v>
      </c>
      <c r="Q13" s="128">
        <v>180</v>
      </c>
      <c r="R13" s="128">
        <v>10</v>
      </c>
      <c r="S13" s="128">
        <v>4</v>
      </c>
      <c r="T13" s="128">
        <v>0</v>
      </c>
      <c r="U13" s="128">
        <v>2</v>
      </c>
      <c r="V13" s="128">
        <v>1</v>
      </c>
      <c r="W13" s="128">
        <v>1</v>
      </c>
      <c r="X13" s="128">
        <v>0</v>
      </c>
      <c r="Y13" s="128">
        <v>0</v>
      </c>
      <c r="Z13" s="131">
        <f t="shared" si="0"/>
        <v>8</v>
      </c>
      <c r="AA13" s="143" t="s">
        <v>2302</v>
      </c>
      <c r="AB13" s="130" t="s">
        <v>2893</v>
      </c>
      <c r="AC13" s="130" t="s">
        <v>2894</v>
      </c>
      <c r="AD13" s="130" t="s">
        <v>2943</v>
      </c>
      <c r="AE13" s="130" t="s">
        <v>2944</v>
      </c>
      <c r="AF13" s="130" t="s">
        <v>2945</v>
      </c>
      <c r="AG13" s="130" t="s">
        <v>2946</v>
      </c>
      <c r="AH13" s="130" t="s">
        <v>2947</v>
      </c>
      <c r="AI13" s="130" t="s">
        <v>2948</v>
      </c>
      <c r="AJ13" s="130" t="s">
        <v>2949</v>
      </c>
      <c r="AK13" s="133" t="s">
        <v>2950</v>
      </c>
      <c r="AL13" s="130" t="s">
        <v>2947</v>
      </c>
      <c r="AM13" s="130" t="s">
        <v>2951</v>
      </c>
      <c r="AN13" s="130" t="s">
        <v>2302</v>
      </c>
      <c r="AO13" s="130" t="s">
        <v>2952</v>
      </c>
      <c r="AP13" s="130" t="s">
        <v>2839</v>
      </c>
      <c r="AQ13" s="130" t="s">
        <v>2857</v>
      </c>
      <c r="AR13" s="130" t="s">
        <v>2841</v>
      </c>
      <c r="AS13" s="130" t="s">
        <v>2841</v>
      </c>
      <c r="AT13" s="133" t="s">
        <v>2885</v>
      </c>
      <c r="AU13" s="134" t="s">
        <v>2953</v>
      </c>
      <c r="AV13" s="135" t="s">
        <v>2954</v>
      </c>
    </row>
    <row r="14" spans="1:48" ht="15.75" customHeight="1" x14ac:dyDescent="0.35">
      <c r="A14" s="115" t="s">
        <v>2901</v>
      </c>
      <c r="B14" s="116">
        <v>22</v>
      </c>
      <c r="C14" s="98" t="s">
        <v>2955</v>
      </c>
      <c r="D14" s="98" t="s">
        <v>2956</v>
      </c>
      <c r="E14" s="98" t="s">
        <v>2957</v>
      </c>
      <c r="F14" s="98" t="s">
        <v>2308</v>
      </c>
      <c r="G14" s="98"/>
      <c r="H14" s="117" t="s">
        <v>2826</v>
      </c>
      <c r="I14" s="117" t="s">
        <v>2309</v>
      </c>
      <c r="J14" s="117" t="s">
        <v>2310</v>
      </c>
      <c r="K14" s="123">
        <v>11210</v>
      </c>
      <c r="L14" s="116">
        <v>1</v>
      </c>
      <c r="M14" s="116">
        <v>1</v>
      </c>
      <c r="N14" s="116">
        <v>2</v>
      </c>
      <c r="O14" s="144" t="s">
        <v>2106</v>
      </c>
      <c r="P14" s="123" t="s">
        <v>2958</v>
      </c>
      <c r="Q14" s="116">
        <v>252</v>
      </c>
      <c r="R14" s="116">
        <v>14</v>
      </c>
      <c r="S14" s="116">
        <v>2</v>
      </c>
      <c r="T14" s="116">
        <v>2</v>
      </c>
      <c r="U14" s="116">
        <v>2</v>
      </c>
      <c r="V14" s="116">
        <v>4</v>
      </c>
      <c r="W14" s="116">
        <v>0</v>
      </c>
      <c r="X14" s="116">
        <v>0</v>
      </c>
      <c r="Y14" s="116">
        <v>0</v>
      </c>
      <c r="Z14" s="123">
        <f t="shared" si="0"/>
        <v>10</v>
      </c>
      <c r="AA14" s="117" t="s">
        <v>2311</v>
      </c>
      <c r="AB14" s="117" t="s">
        <v>2905</v>
      </c>
      <c r="AC14" s="117" t="s">
        <v>2906</v>
      </c>
      <c r="AD14" s="117" t="s">
        <v>2959</v>
      </c>
      <c r="AE14" s="117" t="s">
        <v>2960</v>
      </c>
      <c r="AF14" s="117" t="s">
        <v>2961</v>
      </c>
      <c r="AG14" s="117" t="s">
        <v>2962</v>
      </c>
      <c r="AH14" s="117" t="s">
        <v>2963</v>
      </c>
      <c r="AI14" s="117" t="s">
        <v>2964</v>
      </c>
      <c r="AJ14" s="117" t="s">
        <v>2965</v>
      </c>
      <c r="AK14" s="124" t="s">
        <v>2966</v>
      </c>
      <c r="AL14" s="117" t="s">
        <v>2963</v>
      </c>
      <c r="AM14" s="117" t="s">
        <v>2964</v>
      </c>
      <c r="AN14" s="117" t="s">
        <v>2311</v>
      </c>
      <c r="AO14" s="117" t="s">
        <v>2967</v>
      </c>
      <c r="AP14" s="117" t="s">
        <v>2839</v>
      </c>
      <c r="AQ14" s="117" t="s">
        <v>2857</v>
      </c>
      <c r="AR14" s="117" t="s">
        <v>2841</v>
      </c>
      <c r="AS14" s="117" t="s">
        <v>2841</v>
      </c>
      <c r="AT14" s="124" t="s">
        <v>2885</v>
      </c>
      <c r="AU14" s="125" t="s">
        <v>2968</v>
      </c>
      <c r="AV14" s="125" t="s">
        <v>2969</v>
      </c>
    </row>
    <row r="15" spans="1:48" ht="17.25" customHeight="1" x14ac:dyDescent="0.35">
      <c r="A15" s="115" t="s">
        <v>2970</v>
      </c>
      <c r="B15" s="116">
        <v>24</v>
      </c>
      <c r="C15" s="98" t="s">
        <v>2971</v>
      </c>
      <c r="D15" s="98" t="s">
        <v>2972</v>
      </c>
      <c r="E15" s="98" t="s">
        <v>2973</v>
      </c>
      <c r="F15" s="98" t="s">
        <v>2321</v>
      </c>
      <c r="G15" s="98"/>
      <c r="H15" s="117" t="s">
        <v>2826</v>
      </c>
      <c r="I15" s="117" t="s">
        <v>2322</v>
      </c>
      <c r="J15" s="117" t="s">
        <v>2323</v>
      </c>
      <c r="K15" s="123">
        <v>11373</v>
      </c>
      <c r="L15" s="116">
        <v>1</v>
      </c>
      <c r="M15" s="116">
        <v>2</v>
      </c>
      <c r="N15" s="116"/>
      <c r="O15" s="144" t="s">
        <v>2106</v>
      </c>
      <c r="P15" s="123" t="s">
        <v>2387</v>
      </c>
      <c r="Q15" s="116">
        <v>144</v>
      </c>
      <c r="R15" s="116">
        <v>8</v>
      </c>
      <c r="S15" s="116">
        <v>8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23">
        <f t="shared" si="0"/>
        <v>8</v>
      </c>
      <c r="AA15" s="117" t="s">
        <v>2324</v>
      </c>
      <c r="AB15" s="117" t="s">
        <v>2905</v>
      </c>
      <c r="AC15" s="117" t="s">
        <v>2906</v>
      </c>
      <c r="AD15" s="117" t="s">
        <v>2974</v>
      </c>
      <c r="AE15" s="117" t="s">
        <v>2975</v>
      </c>
      <c r="AF15" s="117" t="s">
        <v>2976</v>
      </c>
      <c r="AG15" s="117" t="s">
        <v>2977</v>
      </c>
      <c r="AH15" s="117" t="s">
        <v>2978</v>
      </c>
      <c r="AI15" s="117" t="s">
        <v>2979</v>
      </c>
      <c r="AJ15" s="117" t="s">
        <v>2980</v>
      </c>
      <c r="AK15" s="124" t="s">
        <v>2981</v>
      </c>
      <c r="AL15" s="117" t="s">
        <v>2978</v>
      </c>
      <c r="AM15" s="117" t="s">
        <v>2982</v>
      </c>
      <c r="AN15" s="117" t="s">
        <v>2324</v>
      </c>
      <c r="AP15" s="117" t="s">
        <v>2839</v>
      </c>
      <c r="AQ15" s="117" t="s">
        <v>2840</v>
      </c>
      <c r="AR15" s="117" t="s">
        <v>2841</v>
      </c>
      <c r="AS15" s="117" t="s">
        <v>2841</v>
      </c>
      <c r="AT15" s="124" t="s">
        <v>2885</v>
      </c>
      <c r="AU15" s="125" t="s">
        <v>2842</v>
      </c>
      <c r="AV15" s="126" t="s">
        <v>2842</v>
      </c>
    </row>
    <row r="16" spans="1:48" ht="17.25" customHeight="1" x14ac:dyDescent="0.35">
      <c r="A16" s="127" t="s">
        <v>2970</v>
      </c>
      <c r="B16" s="128">
        <v>25</v>
      </c>
      <c r="C16" s="129" t="s">
        <v>2983</v>
      </c>
      <c r="D16" s="129" t="s">
        <v>2984</v>
      </c>
      <c r="E16" s="129" t="s">
        <v>2985</v>
      </c>
      <c r="F16" s="129" t="s">
        <v>2327</v>
      </c>
      <c r="G16" s="129"/>
      <c r="H16" s="130" t="s">
        <v>2826</v>
      </c>
      <c r="I16" s="130" t="s">
        <v>2328</v>
      </c>
      <c r="J16" s="130" t="s">
        <v>2329</v>
      </c>
      <c r="K16" s="131">
        <v>11356</v>
      </c>
      <c r="L16" s="128">
        <v>3</v>
      </c>
      <c r="M16" s="128">
        <v>1</v>
      </c>
      <c r="N16" s="128"/>
      <c r="O16" s="132" t="s">
        <v>2106</v>
      </c>
      <c r="P16" s="131" t="s">
        <v>2930</v>
      </c>
      <c r="Q16" s="128">
        <v>144</v>
      </c>
      <c r="R16" s="128">
        <v>8</v>
      </c>
      <c r="S16" s="128">
        <v>8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2</v>
      </c>
      <c r="Z16" s="131">
        <f t="shared" si="0"/>
        <v>8</v>
      </c>
      <c r="AA16" s="143" t="s">
        <v>2330</v>
      </c>
      <c r="AB16" s="130" t="s">
        <v>2986</v>
      </c>
      <c r="AC16" s="130" t="s">
        <v>2987</v>
      </c>
      <c r="AD16" s="130" t="s">
        <v>2988</v>
      </c>
      <c r="AE16" s="130" t="s">
        <v>2989</v>
      </c>
      <c r="AF16" s="130" t="s">
        <v>2990</v>
      </c>
      <c r="AG16" s="130" t="s">
        <v>2991</v>
      </c>
      <c r="AH16" s="130" t="s">
        <v>2992</v>
      </c>
      <c r="AI16" s="130" t="s">
        <v>2993</v>
      </c>
      <c r="AJ16" s="130" t="s">
        <v>2994</v>
      </c>
      <c r="AK16" s="133" t="s">
        <v>2995</v>
      </c>
      <c r="AL16" s="130" t="s">
        <v>2992</v>
      </c>
      <c r="AM16" s="130" t="s">
        <v>2996</v>
      </c>
      <c r="AN16" s="130" t="s">
        <v>2330</v>
      </c>
      <c r="AO16" s="130" t="s">
        <v>2997</v>
      </c>
      <c r="AP16" s="130" t="s">
        <v>2998</v>
      </c>
      <c r="AQ16" s="130" t="s">
        <v>2999</v>
      </c>
      <c r="AR16" s="130" t="s">
        <v>2841</v>
      </c>
      <c r="AS16" s="130" t="s">
        <v>2841</v>
      </c>
      <c r="AT16" s="133" t="s">
        <v>2885</v>
      </c>
      <c r="AU16" s="134" t="s">
        <v>2842</v>
      </c>
      <c r="AV16" s="135" t="s">
        <v>2842</v>
      </c>
    </row>
    <row r="17" spans="1:48" ht="15.75" customHeight="1" x14ac:dyDescent="0.35">
      <c r="A17" s="115" t="s">
        <v>2970</v>
      </c>
      <c r="B17" s="116">
        <v>27</v>
      </c>
      <c r="C17" s="98" t="s">
        <v>3000</v>
      </c>
      <c r="D17" s="98" t="s">
        <v>3001</v>
      </c>
      <c r="E17" s="98" t="s">
        <v>3002</v>
      </c>
      <c r="F17" s="98" t="s">
        <v>2340</v>
      </c>
      <c r="G17" s="98"/>
      <c r="H17" s="117" t="s">
        <v>2826</v>
      </c>
      <c r="I17" s="117" t="s">
        <v>2341</v>
      </c>
      <c r="J17" s="117" t="s">
        <v>2342</v>
      </c>
      <c r="K17" s="123">
        <v>11414</v>
      </c>
      <c r="L17" s="116">
        <v>2</v>
      </c>
      <c r="M17" s="116">
        <v>1</v>
      </c>
      <c r="N17" s="116"/>
      <c r="O17" s="144" t="s">
        <v>2106</v>
      </c>
      <c r="P17" s="123" t="s">
        <v>3003</v>
      </c>
      <c r="Q17" s="116">
        <v>261</v>
      </c>
      <c r="R17" s="116">
        <v>20</v>
      </c>
      <c r="S17" s="116">
        <v>5</v>
      </c>
      <c r="T17" s="116">
        <v>0</v>
      </c>
      <c r="U17" s="116">
        <v>0</v>
      </c>
      <c r="V17" s="116">
        <v>1</v>
      </c>
      <c r="W17" s="116">
        <v>1</v>
      </c>
      <c r="X17" s="116">
        <v>13</v>
      </c>
      <c r="Y17" s="116">
        <v>0</v>
      </c>
      <c r="Z17" s="123">
        <f t="shared" si="0"/>
        <v>20</v>
      </c>
      <c r="AA17" s="117" t="s">
        <v>2343</v>
      </c>
      <c r="AB17" s="117" t="s">
        <v>2893</v>
      </c>
      <c r="AC17" s="117" t="s">
        <v>2894</v>
      </c>
      <c r="AD17" s="117" t="s">
        <v>3004</v>
      </c>
      <c r="AE17" s="117" t="s">
        <v>3005</v>
      </c>
      <c r="AF17" s="117" t="s">
        <v>3006</v>
      </c>
      <c r="AG17" s="117" t="s">
        <v>3007</v>
      </c>
      <c r="AH17" s="117" t="s">
        <v>3008</v>
      </c>
      <c r="AI17" s="117" t="s">
        <v>3009</v>
      </c>
      <c r="AJ17" s="117" t="s">
        <v>3010</v>
      </c>
      <c r="AK17" s="124" t="s">
        <v>3011</v>
      </c>
      <c r="AL17" s="117" t="s">
        <v>3010</v>
      </c>
      <c r="AM17" s="117" t="s">
        <v>3011</v>
      </c>
      <c r="AN17" s="117" t="s">
        <v>2343</v>
      </c>
      <c r="AO17" s="117" t="s">
        <v>3012</v>
      </c>
      <c r="AP17" s="117" t="s">
        <v>2998</v>
      </c>
      <c r="AQ17" s="117" t="s">
        <v>2999</v>
      </c>
      <c r="AR17" s="117" t="s">
        <v>2841</v>
      </c>
      <c r="AS17" s="117" t="s">
        <v>2841</v>
      </c>
      <c r="AT17" s="124" t="s">
        <v>37</v>
      </c>
      <c r="AU17" s="125" t="s">
        <v>3013</v>
      </c>
      <c r="AV17" s="126" t="s">
        <v>3014</v>
      </c>
    </row>
    <row r="18" spans="1:48" ht="17.25" customHeight="1" x14ac:dyDescent="0.35">
      <c r="A18" s="115" t="s">
        <v>2970</v>
      </c>
      <c r="B18" s="116">
        <v>28</v>
      </c>
      <c r="C18" s="98" t="s">
        <v>3015</v>
      </c>
      <c r="D18" s="98" t="s">
        <v>3016</v>
      </c>
      <c r="E18" s="98" t="s">
        <v>3017</v>
      </c>
      <c r="F18" s="98" t="s">
        <v>2350</v>
      </c>
      <c r="G18" s="98"/>
      <c r="H18" s="117" t="s">
        <v>2826</v>
      </c>
      <c r="I18" s="117" t="s">
        <v>2351</v>
      </c>
      <c r="J18" s="117" t="s">
        <v>2352</v>
      </c>
      <c r="K18" s="123">
        <v>11418</v>
      </c>
      <c r="L18" s="116">
        <v>1</v>
      </c>
      <c r="M18" s="116">
        <v>3</v>
      </c>
      <c r="N18" s="116"/>
      <c r="O18" s="144" t="s">
        <v>2106</v>
      </c>
      <c r="P18" s="123" t="s">
        <v>2930</v>
      </c>
      <c r="Q18" s="116">
        <v>90</v>
      </c>
      <c r="R18" s="116">
        <v>5</v>
      </c>
      <c r="S18" s="116">
        <v>5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23">
        <f t="shared" si="0"/>
        <v>5</v>
      </c>
      <c r="AA18" s="117" t="s">
        <v>2353</v>
      </c>
      <c r="AB18" s="117" t="s">
        <v>2905</v>
      </c>
      <c r="AC18" s="117" t="s">
        <v>2906</v>
      </c>
      <c r="AD18" s="117" t="s">
        <v>3018</v>
      </c>
      <c r="AE18" s="117" t="s">
        <v>3019</v>
      </c>
      <c r="AF18" s="117" t="s">
        <v>2850</v>
      </c>
      <c r="AG18" s="117" t="s">
        <v>2850</v>
      </c>
      <c r="AH18" s="117" t="s">
        <v>3020</v>
      </c>
      <c r="AI18" s="117" t="s">
        <v>3021</v>
      </c>
      <c r="AJ18" s="117" t="s">
        <v>3022</v>
      </c>
      <c r="AK18" s="124" t="s">
        <v>3023</v>
      </c>
      <c r="AL18" s="117" t="s">
        <v>3018</v>
      </c>
      <c r="AM18" s="117" t="s">
        <v>3024</v>
      </c>
      <c r="AN18" s="117" t="s">
        <v>2353</v>
      </c>
      <c r="AP18" s="117" t="s">
        <v>3025</v>
      </c>
      <c r="AQ18" s="117" t="s">
        <v>2857</v>
      </c>
      <c r="AR18" s="117" t="s">
        <v>2841</v>
      </c>
      <c r="AS18" s="117" t="s">
        <v>2841</v>
      </c>
      <c r="AT18" s="124" t="s">
        <v>37</v>
      </c>
      <c r="AU18" s="125" t="s">
        <v>2842</v>
      </c>
      <c r="AV18" s="126" t="s">
        <v>2842</v>
      </c>
    </row>
    <row r="19" spans="1:48" ht="17.25" customHeight="1" x14ac:dyDescent="0.35">
      <c r="A19" s="115" t="s">
        <v>2970</v>
      </c>
      <c r="B19" s="116">
        <v>29</v>
      </c>
      <c r="C19" s="98" t="s">
        <v>3026</v>
      </c>
      <c r="D19" s="98" t="s">
        <v>3027</v>
      </c>
      <c r="E19" s="98" t="s">
        <v>3028</v>
      </c>
      <c r="F19" s="98" t="s">
        <v>2358</v>
      </c>
      <c r="G19" s="98"/>
      <c r="H19" s="117" t="s">
        <v>2826</v>
      </c>
      <c r="I19" s="117" t="s">
        <v>2359</v>
      </c>
      <c r="J19" s="117" t="s">
        <v>2360</v>
      </c>
      <c r="K19" s="123">
        <v>11432</v>
      </c>
      <c r="L19" s="116">
        <v>2</v>
      </c>
      <c r="M19" s="116">
        <v>2</v>
      </c>
      <c r="N19" s="116"/>
      <c r="O19" s="144" t="s">
        <v>2106</v>
      </c>
      <c r="P19" s="123" t="s">
        <v>3029</v>
      </c>
      <c r="Q19" s="116">
        <v>126</v>
      </c>
      <c r="R19" s="116">
        <v>7</v>
      </c>
      <c r="S19" s="116">
        <v>7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23">
        <f t="shared" si="0"/>
        <v>7</v>
      </c>
      <c r="AA19" s="117" t="s">
        <v>2361</v>
      </c>
      <c r="AB19" s="117" t="s">
        <v>2846</v>
      </c>
      <c r="AC19" s="117" t="s">
        <v>2847</v>
      </c>
      <c r="AD19" s="117" t="s">
        <v>3030</v>
      </c>
      <c r="AE19" s="117" t="s">
        <v>3031</v>
      </c>
      <c r="AF19" s="117" t="s">
        <v>2850</v>
      </c>
      <c r="AG19" s="117" t="s">
        <v>2850</v>
      </c>
      <c r="AH19" s="117" t="s">
        <v>3032</v>
      </c>
      <c r="AI19" s="117" t="s">
        <v>3033</v>
      </c>
      <c r="AJ19" s="117" t="s">
        <v>3034</v>
      </c>
      <c r="AK19" s="124" t="s">
        <v>3035</v>
      </c>
      <c r="AL19" s="117" t="s">
        <v>3032</v>
      </c>
      <c r="AM19" s="117" t="s">
        <v>3033</v>
      </c>
      <c r="AN19" s="117" t="s">
        <v>2361</v>
      </c>
      <c r="AP19" s="117" t="s">
        <v>2839</v>
      </c>
      <c r="AQ19" s="117" t="s">
        <v>2840</v>
      </c>
      <c r="AR19" s="117" t="s">
        <v>2841</v>
      </c>
      <c r="AS19" s="117" t="s">
        <v>2841</v>
      </c>
      <c r="AT19" s="124" t="s">
        <v>37</v>
      </c>
      <c r="AU19" s="125" t="s">
        <v>2842</v>
      </c>
      <c r="AV19" s="126" t="s">
        <v>2842</v>
      </c>
    </row>
    <row r="20" spans="1:48" ht="15.75" customHeight="1" x14ac:dyDescent="0.35">
      <c r="A20" s="115" t="s">
        <v>2970</v>
      </c>
      <c r="B20" s="116">
        <v>30</v>
      </c>
      <c r="C20" s="98" t="s">
        <v>3036</v>
      </c>
      <c r="D20" s="98" t="s">
        <v>3037</v>
      </c>
      <c r="E20" s="98" t="s">
        <v>3038</v>
      </c>
      <c r="F20" s="98" t="s">
        <v>2368</v>
      </c>
      <c r="G20" s="98"/>
      <c r="H20" s="117" t="s">
        <v>2891</v>
      </c>
      <c r="I20" s="117" t="s">
        <v>2369</v>
      </c>
      <c r="J20" s="117" t="s">
        <v>2370</v>
      </c>
      <c r="K20" s="123">
        <v>11103</v>
      </c>
      <c r="L20" s="116">
        <v>1</v>
      </c>
      <c r="M20" s="116">
        <v>2</v>
      </c>
      <c r="N20" s="116"/>
      <c r="O20" s="144" t="s">
        <v>2106</v>
      </c>
      <c r="P20" s="123" t="s">
        <v>2387</v>
      </c>
      <c r="Q20" s="116">
        <v>108</v>
      </c>
      <c r="R20" s="116">
        <v>6</v>
      </c>
      <c r="S20" s="116">
        <v>5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2</v>
      </c>
      <c r="Z20" s="123">
        <f t="shared" si="0"/>
        <v>5</v>
      </c>
      <c r="AA20" s="117" t="s">
        <v>2371</v>
      </c>
      <c r="AB20" s="117" t="s">
        <v>2905</v>
      </c>
      <c r="AC20" s="117" t="s">
        <v>2906</v>
      </c>
      <c r="AD20" s="117" t="s">
        <v>3039</v>
      </c>
      <c r="AE20" s="117" t="s">
        <v>3040</v>
      </c>
      <c r="AF20" s="117" t="s">
        <v>3041</v>
      </c>
      <c r="AG20" s="117" t="s">
        <v>3042</v>
      </c>
      <c r="AH20" s="117" t="s">
        <v>3043</v>
      </c>
      <c r="AI20" s="117" t="s">
        <v>3044</v>
      </c>
      <c r="AJ20" s="117" t="s">
        <v>3045</v>
      </c>
      <c r="AK20" s="124" t="s">
        <v>3046</v>
      </c>
      <c r="AL20" s="117" t="s">
        <v>3043</v>
      </c>
      <c r="AM20" s="117" t="s">
        <v>3047</v>
      </c>
      <c r="AN20" s="117" t="s">
        <v>2371</v>
      </c>
      <c r="AO20" s="117" t="s">
        <v>3048</v>
      </c>
      <c r="AP20" s="117" t="s">
        <v>2839</v>
      </c>
      <c r="AQ20" s="117" t="s">
        <v>2857</v>
      </c>
      <c r="AR20" s="117" t="s">
        <v>2841</v>
      </c>
      <c r="AS20" s="117" t="s">
        <v>2106</v>
      </c>
      <c r="AT20" s="124" t="s">
        <v>2885</v>
      </c>
      <c r="AU20" s="125" t="s">
        <v>2842</v>
      </c>
      <c r="AV20" s="126" t="s">
        <v>2842</v>
      </c>
    </row>
    <row r="21" spans="1:48" ht="15.75" customHeight="1" x14ac:dyDescent="0.35">
      <c r="A21" s="127" t="s">
        <v>3049</v>
      </c>
      <c r="B21" s="128">
        <v>31</v>
      </c>
      <c r="C21" s="129" t="s">
        <v>3050</v>
      </c>
      <c r="D21" s="129" t="s">
        <v>3051</v>
      </c>
      <c r="E21" s="129" t="s">
        <v>3052</v>
      </c>
      <c r="F21" s="129" t="s">
        <v>2381</v>
      </c>
      <c r="G21" s="129"/>
      <c r="H21" s="130" t="s">
        <v>2826</v>
      </c>
      <c r="I21" s="130" t="s">
        <v>2382</v>
      </c>
      <c r="J21" s="130" t="s">
        <v>2383</v>
      </c>
      <c r="K21" s="155">
        <v>10305</v>
      </c>
      <c r="L21" s="156">
        <v>1</v>
      </c>
      <c r="M21" s="156">
        <v>2</v>
      </c>
      <c r="N21" s="156">
        <v>1</v>
      </c>
      <c r="O21" s="157" t="s">
        <v>2106</v>
      </c>
      <c r="P21" s="158" t="s">
        <v>3053</v>
      </c>
      <c r="Q21" s="128">
        <f>8*15</f>
        <v>120</v>
      </c>
      <c r="R21" s="128">
        <v>8</v>
      </c>
      <c r="S21" s="128">
        <v>0</v>
      </c>
      <c r="T21" s="128">
        <v>0</v>
      </c>
      <c r="U21" s="128">
        <v>1</v>
      </c>
      <c r="V21" s="128">
        <v>3</v>
      </c>
      <c r="W21" s="128">
        <v>0</v>
      </c>
      <c r="X21" s="128">
        <v>3</v>
      </c>
      <c r="Y21" s="128">
        <v>0</v>
      </c>
      <c r="Z21" s="131">
        <f t="shared" si="0"/>
        <v>7</v>
      </c>
      <c r="AA21" s="130" t="s">
        <v>2384</v>
      </c>
      <c r="AB21" s="130" t="s">
        <v>3054</v>
      </c>
      <c r="AC21" s="130" t="s">
        <v>3055</v>
      </c>
      <c r="AD21" s="130" t="s">
        <v>3056</v>
      </c>
      <c r="AE21" s="130" t="s">
        <v>3057</v>
      </c>
      <c r="AF21" s="130" t="s">
        <v>3058</v>
      </c>
      <c r="AG21" s="130" t="s">
        <v>3059</v>
      </c>
      <c r="AH21" s="130" t="s">
        <v>3060</v>
      </c>
      <c r="AI21" s="130" t="s">
        <v>3061</v>
      </c>
      <c r="AJ21" s="130" t="s">
        <v>3062</v>
      </c>
      <c r="AK21" s="133" t="s">
        <v>3063</v>
      </c>
      <c r="AL21" s="130" t="s">
        <v>3056</v>
      </c>
      <c r="AM21" s="130" t="s">
        <v>3064</v>
      </c>
      <c r="AN21" s="130" t="s">
        <v>2384</v>
      </c>
      <c r="AO21" s="130" t="s">
        <v>3065</v>
      </c>
      <c r="AP21" s="130" t="s">
        <v>2998</v>
      </c>
      <c r="AQ21" s="130" t="s">
        <v>3066</v>
      </c>
      <c r="AR21" s="130" t="s">
        <v>3067</v>
      </c>
      <c r="AS21" s="130" t="s">
        <v>3068</v>
      </c>
      <c r="AT21" s="133" t="s">
        <v>37</v>
      </c>
      <c r="AU21" s="134" t="s">
        <v>3069</v>
      </c>
      <c r="AV21" s="135" t="s">
        <v>3070</v>
      </c>
    </row>
    <row r="22" spans="1:48" ht="15.75" customHeight="1" x14ac:dyDescent="0.35">
      <c r="A22" s="98"/>
      <c r="B22" s="116"/>
      <c r="C22" s="98"/>
      <c r="D22" s="98"/>
      <c r="E22" s="98"/>
      <c r="F22" s="98"/>
      <c r="G22" s="98"/>
      <c r="H22" s="117"/>
      <c r="I22" s="117"/>
      <c r="J22" s="117"/>
      <c r="K22" s="117"/>
      <c r="L22" s="117"/>
      <c r="M22" s="117"/>
      <c r="N22" s="120"/>
      <c r="O22" s="120"/>
      <c r="P22" s="120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</row>
    <row r="23" spans="1:48" ht="15.75" customHeight="1" x14ac:dyDescent="0.35">
      <c r="A23" s="98"/>
      <c r="B23" s="116"/>
      <c r="C23" s="98"/>
      <c r="D23" s="98"/>
      <c r="E23" s="98"/>
      <c r="F23" s="98"/>
      <c r="G23" s="98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</row>
    <row r="24" spans="1:48" ht="15.75" customHeight="1" x14ac:dyDescent="0.35">
      <c r="A24" s="98"/>
      <c r="B24" s="116"/>
      <c r="C24" s="98"/>
      <c r="D24" s="98"/>
      <c r="E24" s="98"/>
      <c r="F24" s="98"/>
      <c r="G24" s="98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48" ht="15.75" customHeight="1" x14ac:dyDescent="0.35">
      <c r="A25" s="98"/>
      <c r="B25" s="116"/>
      <c r="C25" s="98"/>
      <c r="D25" s="98"/>
      <c r="E25" s="98"/>
      <c r="F25" s="98"/>
      <c r="G25" s="98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48" ht="15.75" customHeight="1" x14ac:dyDescent="0.35">
      <c r="A26" s="98"/>
      <c r="B26" s="116"/>
      <c r="C26" s="98"/>
      <c r="D26" s="98"/>
      <c r="E26" s="98"/>
      <c r="F26" s="98"/>
      <c r="G26" s="98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48" ht="15.75" customHeight="1" x14ac:dyDescent="0.35">
      <c r="A27" s="98"/>
      <c r="B27" s="116"/>
      <c r="C27" s="98"/>
      <c r="D27" s="98"/>
      <c r="E27" s="98"/>
      <c r="F27" s="98"/>
      <c r="G27" s="98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48" ht="15.75" customHeight="1" x14ac:dyDescent="0.35">
      <c r="A28" s="98"/>
      <c r="B28" s="116"/>
      <c r="C28" s="98"/>
      <c r="D28" s="98"/>
      <c r="E28" s="98"/>
      <c r="F28" s="98"/>
      <c r="G28" s="98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:48" ht="15.75" customHeight="1" x14ac:dyDescent="0.35">
      <c r="A29" s="98"/>
      <c r="B29" s="116"/>
      <c r="C29" s="98"/>
      <c r="D29" s="98"/>
      <c r="E29" s="98"/>
      <c r="F29" s="98"/>
      <c r="G29" s="98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48" ht="15.75" customHeight="1" x14ac:dyDescent="0.35">
      <c r="A30" s="98"/>
      <c r="B30" s="116"/>
      <c r="C30" s="98"/>
      <c r="D30" s="98"/>
      <c r="E30" s="98"/>
      <c r="F30" s="98"/>
      <c r="G30" s="98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48" ht="15.75" customHeight="1" x14ac:dyDescent="0.35">
      <c r="A31" s="98"/>
      <c r="B31" s="116"/>
      <c r="C31" s="98"/>
      <c r="D31" s="98"/>
      <c r="E31" s="98"/>
      <c r="F31" s="98"/>
      <c r="G31" s="98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48" ht="15.75" customHeight="1" x14ac:dyDescent="0.35">
      <c r="A32" s="98"/>
      <c r="B32" s="116"/>
      <c r="C32" s="98"/>
      <c r="D32" s="98"/>
      <c r="E32" s="98"/>
      <c r="F32" s="98"/>
      <c r="G32" s="98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5.75" customHeight="1" x14ac:dyDescent="0.35">
      <c r="A33" s="98"/>
      <c r="B33" s="116"/>
      <c r="C33" s="98"/>
      <c r="D33" s="98"/>
      <c r="E33" s="98"/>
      <c r="F33" s="98"/>
      <c r="G33" s="98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5.75" customHeight="1" x14ac:dyDescent="0.35">
      <c r="A34" s="98"/>
      <c r="B34" s="116"/>
      <c r="C34" s="98"/>
      <c r="D34" s="98"/>
      <c r="E34" s="98"/>
      <c r="F34" s="98"/>
      <c r="G34" s="9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.75" customHeight="1" x14ac:dyDescent="0.35">
      <c r="A35" s="98"/>
      <c r="B35" s="116"/>
      <c r="C35" s="98"/>
      <c r="D35" s="98"/>
      <c r="E35" s="98"/>
      <c r="F35" s="98"/>
      <c r="G35" s="98"/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ht="15.75" customHeight="1" x14ac:dyDescent="0.35">
      <c r="A36" s="98"/>
      <c r="B36" s="116"/>
      <c r="C36" s="98"/>
      <c r="D36" s="98"/>
      <c r="E36" s="98"/>
      <c r="F36" s="98"/>
      <c r="G36" s="98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5.75" customHeight="1" x14ac:dyDescent="0.35">
      <c r="A37" s="98"/>
      <c r="B37" s="116"/>
      <c r="C37" s="98"/>
      <c r="D37" s="98"/>
      <c r="E37" s="98"/>
      <c r="F37" s="98"/>
      <c r="G37" s="98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5.75" customHeight="1" x14ac:dyDescent="0.35">
      <c r="A38" s="98"/>
      <c r="B38" s="116"/>
      <c r="C38" s="98"/>
      <c r="D38" s="98"/>
      <c r="E38" s="98"/>
      <c r="F38" s="98"/>
      <c r="G38" s="98"/>
    </row>
    <row r="39" spans="1:26" ht="15.75" customHeight="1" x14ac:dyDescent="0.35">
      <c r="A39" s="98"/>
      <c r="B39" s="116"/>
      <c r="C39" s="98"/>
      <c r="D39" s="98"/>
      <c r="E39" s="98"/>
      <c r="F39" s="98"/>
      <c r="G39" s="98"/>
    </row>
    <row r="40" spans="1:26" ht="15.75" customHeight="1" x14ac:dyDescent="0.35">
      <c r="A40" s="98"/>
      <c r="B40" s="116"/>
      <c r="C40" s="98"/>
      <c r="D40" s="98"/>
      <c r="E40" s="98"/>
      <c r="F40" s="98"/>
      <c r="G40" s="98"/>
    </row>
    <row r="41" spans="1:26" ht="15.75" customHeight="1" x14ac:dyDescent="0.35">
      <c r="A41" s="98"/>
      <c r="B41" s="116"/>
      <c r="C41" s="98"/>
      <c r="D41" s="98"/>
      <c r="E41" s="98"/>
      <c r="F41" s="98"/>
      <c r="G41" s="98"/>
    </row>
    <row r="42" spans="1:26" ht="15.75" customHeight="1" x14ac:dyDescent="0.35">
      <c r="A42" s="98"/>
      <c r="B42" s="116"/>
      <c r="C42" s="98"/>
      <c r="D42" s="98"/>
      <c r="E42" s="98"/>
      <c r="F42" s="98"/>
      <c r="G42" s="98"/>
    </row>
    <row r="43" spans="1:26" ht="15.75" customHeight="1" x14ac:dyDescent="0.35">
      <c r="A43" s="98"/>
      <c r="B43" s="116"/>
      <c r="C43" s="98"/>
      <c r="D43" s="98"/>
      <c r="E43" s="98"/>
      <c r="F43" s="98"/>
      <c r="G43" s="98"/>
    </row>
    <row r="44" spans="1:26" ht="15.75" customHeight="1" x14ac:dyDescent="0.35">
      <c r="A44" s="98"/>
      <c r="B44" s="116"/>
      <c r="C44" s="98"/>
      <c r="D44" s="98"/>
      <c r="E44" s="98"/>
      <c r="F44" s="98"/>
      <c r="G44" s="98"/>
    </row>
    <row r="45" spans="1:26" ht="15.75" customHeight="1" x14ac:dyDescent="0.35">
      <c r="A45" s="98"/>
      <c r="B45" s="116"/>
      <c r="C45" s="98"/>
      <c r="D45" s="98"/>
      <c r="E45" s="98"/>
      <c r="F45" s="98"/>
      <c r="G45" s="98"/>
    </row>
    <row r="46" spans="1:26" ht="15.75" customHeight="1" x14ac:dyDescent="0.35">
      <c r="A46" s="98"/>
      <c r="B46" s="116"/>
      <c r="C46" s="98"/>
      <c r="D46" s="98"/>
      <c r="E46" s="98"/>
      <c r="F46" s="98"/>
      <c r="G46" s="98"/>
    </row>
    <row r="47" spans="1:26" ht="15.75" customHeight="1" x14ac:dyDescent="0.35">
      <c r="A47" s="98"/>
      <c r="B47" s="116"/>
      <c r="C47" s="98"/>
      <c r="D47" s="98"/>
      <c r="E47" s="98"/>
      <c r="F47" s="98"/>
      <c r="G47" s="98"/>
    </row>
    <row r="48" spans="1:26" ht="15.75" customHeight="1" x14ac:dyDescent="0.35">
      <c r="A48" s="98"/>
      <c r="B48" s="116"/>
      <c r="C48" s="98"/>
      <c r="D48" s="98"/>
      <c r="E48" s="98"/>
      <c r="F48" s="98"/>
      <c r="G48" s="98"/>
    </row>
    <row r="49" spans="1:7" ht="15.75" customHeight="1" x14ac:dyDescent="0.35">
      <c r="A49" s="98"/>
      <c r="B49" s="116"/>
      <c r="C49" s="98"/>
      <c r="D49" s="98"/>
      <c r="E49" s="98"/>
      <c r="F49" s="98"/>
      <c r="G49" s="98"/>
    </row>
    <row r="50" spans="1:7" ht="15.75" customHeight="1" x14ac:dyDescent="0.35">
      <c r="A50" s="98"/>
      <c r="B50" s="116"/>
      <c r="C50" s="98"/>
      <c r="D50" s="98"/>
      <c r="E50" s="98"/>
      <c r="F50" s="98"/>
      <c r="G50" s="98"/>
    </row>
    <row r="51" spans="1:7" ht="15.75" customHeight="1" x14ac:dyDescent="0.35">
      <c r="A51" s="98"/>
      <c r="B51" s="116"/>
      <c r="C51" s="98"/>
      <c r="D51" s="98"/>
      <c r="E51" s="98"/>
      <c r="F51" s="98"/>
      <c r="G51" s="98"/>
    </row>
    <row r="52" spans="1:7" ht="15.75" customHeight="1" x14ac:dyDescent="0.35">
      <c r="A52" s="98"/>
      <c r="B52" s="116"/>
      <c r="C52" s="98"/>
      <c r="D52" s="98"/>
      <c r="E52" s="98"/>
      <c r="F52" s="98"/>
      <c r="G52" s="98"/>
    </row>
    <row r="53" spans="1:7" ht="15.75" customHeight="1" x14ac:dyDescent="0.35">
      <c r="A53" s="98"/>
      <c r="B53" s="116"/>
      <c r="C53" s="98"/>
      <c r="D53" s="98"/>
      <c r="E53" s="98"/>
      <c r="F53" s="98"/>
      <c r="G53" s="98"/>
    </row>
    <row r="54" spans="1:7" ht="15.75" customHeight="1" x14ac:dyDescent="0.35">
      <c r="A54" s="98"/>
      <c r="B54" s="116"/>
      <c r="C54" s="98"/>
      <c r="D54" s="98"/>
      <c r="E54" s="98"/>
      <c r="F54" s="98"/>
      <c r="G54" s="98"/>
    </row>
    <row r="55" spans="1:7" ht="15.75" customHeight="1" x14ac:dyDescent="0.35">
      <c r="A55" s="98"/>
      <c r="B55" s="116"/>
      <c r="C55" s="98"/>
      <c r="D55" s="98"/>
      <c r="E55" s="98"/>
      <c r="F55" s="98"/>
      <c r="G55" s="98"/>
    </row>
    <row r="56" spans="1:7" ht="15.75" customHeight="1" x14ac:dyDescent="0.35">
      <c r="A56" s="98"/>
      <c r="B56" s="116"/>
      <c r="C56" s="98"/>
      <c r="D56" s="98"/>
      <c r="E56" s="98"/>
      <c r="F56" s="98"/>
      <c r="G56" s="98"/>
    </row>
    <row r="57" spans="1:7" ht="15.75" customHeight="1" x14ac:dyDescent="0.35">
      <c r="A57" s="98"/>
      <c r="B57" s="116"/>
      <c r="C57" s="98"/>
      <c r="D57" s="98"/>
      <c r="E57" s="98"/>
      <c r="F57" s="98"/>
      <c r="G57" s="98"/>
    </row>
    <row r="58" spans="1:7" ht="15.75" customHeight="1" x14ac:dyDescent="0.35">
      <c r="A58" s="98"/>
      <c r="B58" s="116"/>
      <c r="C58" s="98"/>
      <c r="D58" s="98"/>
      <c r="E58" s="98"/>
      <c r="F58" s="98"/>
      <c r="G58" s="98"/>
    </row>
    <row r="59" spans="1:7" ht="15.75" customHeight="1" x14ac:dyDescent="0.35">
      <c r="A59" s="98"/>
      <c r="B59" s="116"/>
      <c r="C59" s="98"/>
      <c r="D59" s="98"/>
      <c r="E59" s="98"/>
      <c r="F59" s="98"/>
      <c r="G59" s="98"/>
    </row>
    <row r="60" spans="1:7" ht="15.75" customHeight="1" x14ac:dyDescent="0.35">
      <c r="A60" s="98"/>
      <c r="B60" s="116"/>
      <c r="C60" s="98"/>
      <c r="D60" s="98"/>
      <c r="E60" s="98"/>
      <c r="F60" s="98"/>
      <c r="G60" s="98"/>
    </row>
    <row r="61" spans="1:7" ht="15.75" customHeight="1" x14ac:dyDescent="0.35">
      <c r="A61" s="98"/>
      <c r="B61" s="116"/>
      <c r="C61" s="98"/>
      <c r="D61" s="98"/>
      <c r="E61" s="98"/>
      <c r="F61" s="98"/>
      <c r="G61" s="98"/>
    </row>
    <row r="62" spans="1:7" ht="15.75" customHeight="1" x14ac:dyDescent="0.35">
      <c r="A62" s="98"/>
      <c r="B62" s="116"/>
      <c r="C62" s="98"/>
      <c r="D62" s="98"/>
      <c r="E62" s="98"/>
      <c r="F62" s="98"/>
      <c r="G62" s="98"/>
    </row>
    <row r="63" spans="1:7" ht="15.75" customHeight="1" x14ac:dyDescent="0.35">
      <c r="A63" s="98"/>
      <c r="B63" s="116"/>
      <c r="C63" s="98"/>
      <c r="D63" s="98"/>
      <c r="E63" s="98"/>
      <c r="F63" s="98"/>
      <c r="G63" s="98"/>
    </row>
    <row r="64" spans="1:7" ht="15.75" customHeight="1" x14ac:dyDescent="0.35">
      <c r="A64" s="98"/>
      <c r="B64" s="116"/>
      <c r="C64" s="98"/>
      <c r="D64" s="98"/>
      <c r="E64" s="98"/>
      <c r="F64" s="98"/>
      <c r="G64" s="98"/>
    </row>
    <row r="65" spans="1:7" ht="15.75" customHeight="1" x14ac:dyDescent="0.35">
      <c r="A65" s="98"/>
      <c r="B65" s="116"/>
      <c r="C65" s="98"/>
      <c r="D65" s="98"/>
      <c r="E65" s="98"/>
      <c r="F65" s="98"/>
      <c r="G65" s="98"/>
    </row>
    <row r="66" spans="1:7" ht="15.75" customHeight="1" x14ac:dyDescent="0.35">
      <c r="A66" s="98"/>
      <c r="B66" s="116"/>
      <c r="C66" s="98"/>
      <c r="D66" s="98"/>
      <c r="E66" s="98"/>
      <c r="F66" s="98"/>
      <c r="G66" s="98"/>
    </row>
    <row r="67" spans="1:7" ht="15.75" customHeight="1" x14ac:dyDescent="0.35">
      <c r="A67" s="98"/>
      <c r="B67" s="116"/>
      <c r="C67" s="98"/>
      <c r="D67" s="98"/>
      <c r="E67" s="98"/>
      <c r="F67" s="98"/>
      <c r="G67" s="98"/>
    </row>
    <row r="68" spans="1:7" ht="15.75" customHeight="1" x14ac:dyDescent="0.35">
      <c r="A68" s="98"/>
      <c r="B68" s="116"/>
      <c r="C68" s="98"/>
      <c r="D68" s="98"/>
      <c r="E68" s="98"/>
      <c r="F68" s="98"/>
      <c r="G68" s="98"/>
    </row>
    <row r="69" spans="1:7" ht="15.75" customHeight="1" x14ac:dyDescent="0.35">
      <c r="A69" s="98"/>
      <c r="B69" s="116"/>
      <c r="C69" s="98"/>
      <c r="D69" s="98"/>
      <c r="E69" s="98"/>
      <c r="F69" s="98"/>
      <c r="G69" s="98"/>
    </row>
    <row r="70" spans="1:7" ht="15.75" customHeight="1" x14ac:dyDescent="0.35">
      <c r="A70" s="98"/>
      <c r="B70" s="116"/>
      <c r="C70" s="98"/>
      <c r="D70" s="98"/>
      <c r="E70" s="98"/>
      <c r="F70" s="98"/>
      <c r="G70" s="98"/>
    </row>
    <row r="71" spans="1:7" ht="15.75" customHeight="1" x14ac:dyDescent="0.35">
      <c r="A71" s="98"/>
      <c r="B71" s="116"/>
      <c r="C71" s="98"/>
      <c r="D71" s="98"/>
      <c r="E71" s="98"/>
      <c r="F71" s="98"/>
      <c r="G71" s="98"/>
    </row>
    <row r="72" spans="1:7" ht="15.75" customHeight="1" x14ac:dyDescent="0.35">
      <c r="A72" s="98"/>
      <c r="B72" s="116"/>
      <c r="C72" s="98"/>
      <c r="D72" s="98"/>
      <c r="E72" s="98"/>
      <c r="F72" s="98"/>
      <c r="G72" s="98"/>
    </row>
    <row r="73" spans="1:7" ht="15.75" customHeight="1" x14ac:dyDescent="0.35">
      <c r="A73" s="98"/>
      <c r="B73" s="116"/>
      <c r="C73" s="98"/>
      <c r="D73" s="98"/>
      <c r="E73" s="98"/>
      <c r="F73" s="98"/>
      <c r="G73" s="98"/>
    </row>
    <row r="74" spans="1:7" ht="15.75" customHeight="1" x14ac:dyDescent="0.35">
      <c r="A74" s="98"/>
      <c r="B74" s="116"/>
      <c r="C74" s="98"/>
      <c r="D74" s="98"/>
      <c r="E74" s="98"/>
      <c r="F74" s="98"/>
      <c r="G74" s="98"/>
    </row>
    <row r="75" spans="1:7" ht="15.75" customHeight="1" x14ac:dyDescent="0.35">
      <c r="A75" s="98"/>
      <c r="B75" s="116"/>
      <c r="C75" s="98"/>
      <c r="D75" s="98"/>
      <c r="E75" s="98"/>
      <c r="F75" s="98"/>
      <c r="G75" s="98"/>
    </row>
    <row r="76" spans="1:7" ht="15.75" customHeight="1" x14ac:dyDescent="0.35">
      <c r="A76" s="98"/>
      <c r="B76" s="116"/>
      <c r="C76" s="98"/>
      <c r="D76" s="98"/>
      <c r="E76" s="98"/>
      <c r="F76" s="98"/>
      <c r="G76" s="98"/>
    </row>
    <row r="77" spans="1:7" ht="15.75" customHeight="1" x14ac:dyDescent="0.35">
      <c r="A77" s="98"/>
      <c r="B77" s="116"/>
      <c r="C77" s="98"/>
      <c r="D77" s="98"/>
      <c r="E77" s="98"/>
      <c r="F77" s="98"/>
      <c r="G77" s="98"/>
    </row>
    <row r="78" spans="1:7" ht="15.75" customHeight="1" x14ac:dyDescent="0.35">
      <c r="A78" s="98"/>
      <c r="B78" s="116"/>
      <c r="C78" s="98"/>
      <c r="D78" s="98"/>
      <c r="E78" s="98"/>
      <c r="F78" s="98"/>
      <c r="G78" s="98"/>
    </row>
    <row r="79" spans="1:7" ht="15.75" customHeight="1" x14ac:dyDescent="0.35">
      <c r="A79" s="98"/>
      <c r="B79" s="116"/>
      <c r="C79" s="98"/>
      <c r="D79" s="98"/>
      <c r="E79" s="98"/>
      <c r="F79" s="98"/>
      <c r="G79" s="98"/>
    </row>
    <row r="80" spans="1:7" ht="15.75" customHeight="1" x14ac:dyDescent="0.35">
      <c r="A80" s="98"/>
      <c r="B80" s="116"/>
      <c r="C80" s="98"/>
      <c r="D80" s="98"/>
      <c r="E80" s="98"/>
      <c r="F80" s="98"/>
      <c r="G80" s="98"/>
    </row>
    <row r="81" spans="1:7" ht="15.75" customHeight="1" x14ac:dyDescent="0.35">
      <c r="A81" s="98"/>
      <c r="B81" s="116"/>
      <c r="C81" s="98"/>
      <c r="D81" s="98"/>
      <c r="E81" s="98"/>
      <c r="F81" s="98"/>
      <c r="G81" s="98"/>
    </row>
    <row r="82" spans="1:7" ht="15.75" customHeight="1" x14ac:dyDescent="0.35">
      <c r="A82" s="98"/>
      <c r="B82" s="116"/>
      <c r="C82" s="98"/>
      <c r="D82" s="98"/>
      <c r="E82" s="98"/>
      <c r="F82" s="98"/>
      <c r="G82" s="98"/>
    </row>
    <row r="83" spans="1:7" ht="15.75" customHeight="1" x14ac:dyDescent="0.35">
      <c r="A83" s="98"/>
      <c r="B83" s="116"/>
      <c r="C83" s="98"/>
      <c r="D83" s="98"/>
      <c r="E83" s="98"/>
      <c r="F83" s="98"/>
      <c r="G83" s="98"/>
    </row>
    <row r="84" spans="1:7" ht="15.75" customHeight="1" x14ac:dyDescent="0.35">
      <c r="A84" s="98"/>
      <c r="B84" s="116"/>
      <c r="C84" s="98"/>
      <c r="D84" s="98"/>
      <c r="E84" s="98"/>
      <c r="F84" s="98"/>
      <c r="G84" s="98"/>
    </row>
    <row r="85" spans="1:7" ht="15.75" customHeight="1" x14ac:dyDescent="0.35">
      <c r="A85" s="98"/>
      <c r="B85" s="116"/>
      <c r="C85" s="98"/>
      <c r="D85" s="98"/>
      <c r="E85" s="98"/>
      <c r="F85" s="98"/>
      <c r="G85" s="98"/>
    </row>
    <row r="86" spans="1:7" ht="15.75" customHeight="1" x14ac:dyDescent="0.35">
      <c r="A86" s="98"/>
      <c r="B86" s="116"/>
      <c r="C86" s="98"/>
      <c r="D86" s="98"/>
      <c r="E86" s="98"/>
      <c r="F86" s="98"/>
      <c r="G86" s="98"/>
    </row>
    <row r="87" spans="1:7" ht="15.75" customHeight="1" x14ac:dyDescent="0.35">
      <c r="A87" s="98"/>
      <c r="B87" s="116"/>
      <c r="C87" s="98"/>
      <c r="D87" s="98"/>
      <c r="E87" s="98"/>
      <c r="F87" s="98"/>
      <c r="G87" s="98"/>
    </row>
    <row r="88" spans="1:7" ht="15.75" customHeight="1" x14ac:dyDescent="0.35">
      <c r="A88" s="98"/>
      <c r="B88" s="116"/>
      <c r="C88" s="98"/>
      <c r="D88" s="98"/>
      <c r="E88" s="98"/>
      <c r="F88" s="98"/>
      <c r="G88" s="98"/>
    </row>
    <row r="89" spans="1:7" ht="15.75" customHeight="1" x14ac:dyDescent="0.35">
      <c r="A89" s="98"/>
      <c r="B89" s="116"/>
      <c r="C89" s="98"/>
      <c r="D89" s="98"/>
      <c r="E89" s="98"/>
      <c r="F89" s="98"/>
      <c r="G89" s="98"/>
    </row>
    <row r="90" spans="1:7" ht="15.75" customHeight="1" x14ac:dyDescent="0.35">
      <c r="A90" s="98"/>
      <c r="B90" s="116"/>
      <c r="C90" s="98"/>
      <c r="D90" s="98"/>
      <c r="E90" s="98"/>
      <c r="F90" s="98"/>
      <c r="G90" s="98"/>
    </row>
    <row r="91" spans="1:7" ht="15.75" customHeight="1" x14ac:dyDescent="0.35">
      <c r="A91" s="98"/>
      <c r="B91" s="116"/>
      <c r="C91" s="98"/>
      <c r="D91" s="98"/>
      <c r="E91" s="98"/>
      <c r="F91" s="98"/>
      <c r="G91" s="98"/>
    </row>
    <row r="92" spans="1:7" ht="15.75" customHeight="1" x14ac:dyDescent="0.35">
      <c r="A92" s="98"/>
      <c r="B92" s="116"/>
      <c r="C92" s="98"/>
      <c r="D92" s="98"/>
      <c r="E92" s="98"/>
      <c r="F92" s="98"/>
      <c r="G92" s="98"/>
    </row>
    <row r="93" spans="1:7" ht="15.75" customHeight="1" x14ac:dyDescent="0.35">
      <c r="A93" s="98"/>
      <c r="B93" s="116"/>
      <c r="C93" s="98"/>
      <c r="D93" s="98"/>
      <c r="E93" s="98"/>
      <c r="F93" s="98"/>
      <c r="G93" s="98"/>
    </row>
    <row r="94" spans="1:7" ht="15.75" customHeight="1" x14ac:dyDescent="0.35">
      <c r="A94" s="98"/>
      <c r="B94" s="116"/>
      <c r="C94" s="98"/>
      <c r="D94" s="98"/>
      <c r="E94" s="98"/>
      <c r="F94" s="98"/>
      <c r="G94" s="98"/>
    </row>
    <row r="95" spans="1:7" ht="15.75" customHeight="1" x14ac:dyDescent="0.35">
      <c r="A95" s="98"/>
      <c r="B95" s="116"/>
      <c r="C95" s="98"/>
      <c r="D95" s="98"/>
      <c r="E95" s="98"/>
      <c r="F95" s="98"/>
      <c r="G95" s="98"/>
    </row>
    <row r="96" spans="1:7" ht="15.75" customHeight="1" x14ac:dyDescent="0.35">
      <c r="A96" s="98"/>
      <c r="B96" s="116"/>
      <c r="C96" s="98"/>
      <c r="D96" s="98"/>
      <c r="E96" s="98"/>
      <c r="F96" s="98"/>
      <c r="G96" s="98"/>
    </row>
    <row r="97" spans="1:7" ht="15.75" customHeight="1" x14ac:dyDescent="0.35">
      <c r="A97" s="98"/>
      <c r="B97" s="116"/>
      <c r="C97" s="98"/>
      <c r="D97" s="98"/>
      <c r="E97" s="98"/>
      <c r="F97" s="98"/>
      <c r="G97" s="98"/>
    </row>
    <row r="98" spans="1:7" ht="15.75" customHeight="1" x14ac:dyDescent="0.35">
      <c r="A98" s="98"/>
      <c r="B98" s="116"/>
      <c r="C98" s="98"/>
      <c r="D98" s="98"/>
      <c r="E98" s="98"/>
      <c r="F98" s="98"/>
      <c r="G98" s="98"/>
    </row>
    <row r="99" spans="1:7" ht="15.75" customHeight="1" x14ac:dyDescent="0.35">
      <c r="A99" s="98"/>
      <c r="B99" s="116"/>
      <c r="C99" s="98"/>
      <c r="D99" s="98"/>
      <c r="E99" s="98"/>
      <c r="F99" s="98"/>
      <c r="G99" s="98"/>
    </row>
    <row r="100" spans="1:7" ht="15.75" customHeight="1" x14ac:dyDescent="0.35">
      <c r="A100" s="98"/>
      <c r="B100" s="116"/>
      <c r="C100" s="98"/>
      <c r="D100" s="98"/>
      <c r="E100" s="98"/>
      <c r="F100" s="98"/>
      <c r="G100" s="98"/>
    </row>
    <row r="101" spans="1:7" ht="15.75" customHeight="1" x14ac:dyDescent="0.35">
      <c r="A101" s="98"/>
      <c r="B101" s="116"/>
      <c r="C101" s="98"/>
      <c r="D101" s="98"/>
      <c r="E101" s="98"/>
      <c r="F101" s="98"/>
      <c r="G101" s="98"/>
    </row>
    <row r="102" spans="1:7" ht="15.75" customHeight="1" x14ac:dyDescent="0.35">
      <c r="A102" s="98"/>
      <c r="B102" s="116"/>
      <c r="C102" s="98"/>
      <c r="D102" s="98"/>
      <c r="E102" s="98"/>
      <c r="F102" s="98"/>
      <c r="G102" s="98"/>
    </row>
    <row r="103" spans="1:7" ht="15.75" customHeight="1" x14ac:dyDescent="0.35">
      <c r="A103" s="98"/>
      <c r="B103" s="116"/>
      <c r="C103" s="98"/>
      <c r="D103" s="98"/>
      <c r="E103" s="98"/>
      <c r="F103" s="98"/>
      <c r="G103" s="98"/>
    </row>
    <row r="104" spans="1:7" ht="15.75" customHeight="1" x14ac:dyDescent="0.35">
      <c r="A104" s="98"/>
      <c r="B104" s="116"/>
      <c r="C104" s="98"/>
      <c r="D104" s="98"/>
      <c r="E104" s="98"/>
      <c r="F104" s="98"/>
      <c r="G104" s="98"/>
    </row>
    <row r="105" spans="1:7" ht="15.75" customHeight="1" x14ac:dyDescent="0.35">
      <c r="A105" s="98"/>
      <c r="B105" s="116"/>
      <c r="C105" s="98"/>
      <c r="D105" s="98"/>
      <c r="E105" s="98"/>
      <c r="F105" s="98"/>
      <c r="G105" s="98"/>
    </row>
    <row r="106" spans="1:7" ht="15.75" customHeight="1" x14ac:dyDescent="0.35">
      <c r="A106" s="98"/>
      <c r="B106" s="116"/>
      <c r="C106" s="98"/>
      <c r="D106" s="98"/>
      <c r="E106" s="98"/>
      <c r="F106" s="98"/>
      <c r="G106" s="98"/>
    </row>
    <row r="107" spans="1:7" ht="15.75" customHeight="1" x14ac:dyDescent="0.35">
      <c r="A107" s="98"/>
      <c r="B107" s="116"/>
      <c r="C107" s="98"/>
      <c r="D107" s="98"/>
      <c r="E107" s="98"/>
      <c r="F107" s="98"/>
      <c r="G107" s="98"/>
    </row>
    <row r="108" spans="1:7" ht="15.75" customHeight="1" x14ac:dyDescent="0.35">
      <c r="A108" s="98"/>
      <c r="B108" s="116"/>
      <c r="C108" s="98"/>
      <c r="D108" s="98"/>
      <c r="E108" s="98"/>
      <c r="F108" s="98"/>
      <c r="G108" s="98"/>
    </row>
    <row r="109" spans="1:7" ht="15.75" customHeight="1" x14ac:dyDescent="0.35">
      <c r="A109" s="98"/>
      <c r="B109" s="116"/>
      <c r="C109" s="98"/>
      <c r="D109" s="98"/>
      <c r="E109" s="98"/>
      <c r="F109" s="98"/>
      <c r="G109" s="98"/>
    </row>
    <row r="110" spans="1:7" ht="15.75" customHeight="1" x14ac:dyDescent="0.35">
      <c r="A110" s="98"/>
      <c r="B110" s="116"/>
      <c r="C110" s="98"/>
      <c r="D110" s="98"/>
      <c r="E110" s="98"/>
      <c r="F110" s="98"/>
      <c r="G110" s="98"/>
    </row>
    <row r="111" spans="1:7" ht="15.75" customHeight="1" x14ac:dyDescent="0.35">
      <c r="A111" s="98"/>
      <c r="B111" s="116"/>
      <c r="C111" s="98"/>
      <c r="D111" s="98"/>
      <c r="E111" s="98"/>
      <c r="F111" s="98"/>
      <c r="G111" s="98"/>
    </row>
    <row r="112" spans="1:7" ht="15.75" customHeight="1" x14ac:dyDescent="0.35">
      <c r="A112" s="98"/>
      <c r="B112" s="116"/>
      <c r="C112" s="98"/>
      <c r="D112" s="98"/>
      <c r="E112" s="98"/>
      <c r="F112" s="98"/>
      <c r="G112" s="98"/>
    </row>
    <row r="113" spans="1:7" ht="15.75" customHeight="1" x14ac:dyDescent="0.35">
      <c r="A113" s="98"/>
      <c r="B113" s="116"/>
      <c r="C113" s="98"/>
      <c r="D113" s="98"/>
      <c r="E113" s="98"/>
      <c r="F113" s="98"/>
      <c r="G113" s="98"/>
    </row>
    <row r="114" spans="1:7" ht="15.75" customHeight="1" x14ac:dyDescent="0.35">
      <c r="A114" s="98"/>
      <c r="B114" s="116"/>
      <c r="C114" s="98"/>
      <c r="D114" s="98"/>
      <c r="E114" s="98"/>
      <c r="F114" s="98"/>
      <c r="G114" s="98"/>
    </row>
    <row r="115" spans="1:7" ht="15.75" customHeight="1" x14ac:dyDescent="0.35">
      <c r="A115" s="98"/>
      <c r="B115" s="116"/>
      <c r="C115" s="98"/>
      <c r="D115" s="98"/>
      <c r="E115" s="98"/>
      <c r="F115" s="98"/>
      <c r="G115" s="98"/>
    </row>
    <row r="116" spans="1:7" ht="15.75" customHeight="1" x14ac:dyDescent="0.35">
      <c r="A116" s="98"/>
      <c r="B116" s="116"/>
      <c r="C116" s="98"/>
      <c r="D116" s="98"/>
      <c r="E116" s="98"/>
      <c r="F116" s="98"/>
      <c r="G116" s="98"/>
    </row>
    <row r="117" spans="1:7" ht="15.75" customHeight="1" x14ac:dyDescent="0.35">
      <c r="A117" s="98"/>
      <c r="B117" s="116"/>
      <c r="C117" s="98"/>
      <c r="D117" s="98"/>
      <c r="E117" s="98"/>
      <c r="F117" s="98"/>
      <c r="G117" s="98"/>
    </row>
    <row r="118" spans="1:7" ht="15.75" customHeight="1" x14ac:dyDescent="0.35">
      <c r="A118" s="98"/>
      <c r="B118" s="116"/>
      <c r="C118" s="98"/>
      <c r="D118" s="98"/>
      <c r="E118" s="98"/>
      <c r="F118" s="98"/>
      <c r="G118" s="98"/>
    </row>
    <row r="119" spans="1:7" ht="15.75" customHeight="1" x14ac:dyDescent="0.35">
      <c r="A119" s="98"/>
      <c r="B119" s="116"/>
      <c r="C119" s="98"/>
      <c r="D119" s="98"/>
      <c r="E119" s="98"/>
      <c r="F119" s="98"/>
      <c r="G119" s="98"/>
    </row>
    <row r="120" spans="1:7" ht="15.75" customHeight="1" x14ac:dyDescent="0.35">
      <c r="A120" s="98"/>
      <c r="B120" s="116"/>
      <c r="C120" s="98"/>
      <c r="D120" s="98"/>
      <c r="E120" s="98"/>
      <c r="F120" s="98"/>
      <c r="G120" s="98"/>
    </row>
    <row r="121" spans="1:7" ht="15.75" customHeight="1" x14ac:dyDescent="0.35">
      <c r="A121" s="98"/>
      <c r="B121" s="116"/>
      <c r="C121" s="98"/>
      <c r="D121" s="98"/>
      <c r="E121" s="98"/>
      <c r="F121" s="98"/>
      <c r="G121" s="98"/>
    </row>
    <row r="122" spans="1:7" ht="15.75" customHeight="1" x14ac:dyDescent="0.35">
      <c r="A122" s="98"/>
      <c r="B122" s="116"/>
      <c r="C122" s="98"/>
      <c r="D122" s="98"/>
      <c r="E122" s="98"/>
      <c r="F122" s="98"/>
      <c r="G122" s="98"/>
    </row>
    <row r="123" spans="1:7" ht="15.75" customHeight="1" x14ac:dyDescent="0.35">
      <c r="A123" s="98"/>
      <c r="B123" s="116"/>
      <c r="C123" s="98"/>
      <c r="D123" s="98"/>
      <c r="E123" s="98"/>
      <c r="F123" s="98"/>
      <c r="G123" s="98"/>
    </row>
    <row r="124" spans="1:7" ht="15.75" customHeight="1" x14ac:dyDescent="0.35">
      <c r="A124" s="98"/>
      <c r="B124" s="116"/>
      <c r="C124" s="98"/>
      <c r="D124" s="98"/>
      <c r="E124" s="98"/>
      <c r="F124" s="98"/>
      <c r="G124" s="98"/>
    </row>
    <row r="125" spans="1:7" ht="15.75" customHeight="1" x14ac:dyDescent="0.35">
      <c r="A125" s="98"/>
      <c r="B125" s="116"/>
      <c r="C125" s="98"/>
      <c r="D125" s="98"/>
      <c r="E125" s="98"/>
      <c r="F125" s="98"/>
      <c r="G125" s="98"/>
    </row>
    <row r="126" spans="1:7" ht="15.75" customHeight="1" x14ac:dyDescent="0.35">
      <c r="A126" s="98"/>
      <c r="B126" s="116"/>
      <c r="C126" s="98"/>
      <c r="D126" s="98"/>
      <c r="E126" s="98"/>
      <c r="F126" s="98"/>
      <c r="G126" s="98"/>
    </row>
    <row r="127" spans="1:7" ht="15.75" customHeight="1" x14ac:dyDescent="0.35">
      <c r="A127" s="98"/>
      <c r="B127" s="116"/>
      <c r="C127" s="98"/>
      <c r="D127" s="98"/>
      <c r="E127" s="98"/>
      <c r="F127" s="98"/>
      <c r="G127" s="98"/>
    </row>
    <row r="128" spans="1:7" ht="15.75" customHeight="1" x14ac:dyDescent="0.35">
      <c r="A128" s="98"/>
      <c r="B128" s="116"/>
      <c r="C128" s="98"/>
      <c r="D128" s="98"/>
      <c r="E128" s="98"/>
      <c r="F128" s="98"/>
      <c r="G128" s="98"/>
    </row>
    <row r="129" spans="1:7" ht="15.75" customHeight="1" x14ac:dyDescent="0.35">
      <c r="A129" s="98"/>
      <c r="B129" s="116"/>
      <c r="C129" s="98"/>
      <c r="D129" s="98"/>
      <c r="E129" s="98"/>
      <c r="F129" s="98"/>
      <c r="G129" s="98"/>
    </row>
    <row r="130" spans="1:7" ht="15.75" customHeight="1" x14ac:dyDescent="0.35">
      <c r="A130" s="98"/>
      <c r="B130" s="116"/>
      <c r="C130" s="98"/>
      <c r="D130" s="98"/>
      <c r="E130" s="98"/>
      <c r="F130" s="98"/>
      <c r="G130" s="98"/>
    </row>
    <row r="131" spans="1:7" ht="15.75" customHeight="1" x14ac:dyDescent="0.35">
      <c r="A131" s="98"/>
      <c r="B131" s="116"/>
      <c r="C131" s="98"/>
      <c r="D131" s="98"/>
      <c r="E131" s="98"/>
      <c r="F131" s="98"/>
      <c r="G131" s="98"/>
    </row>
    <row r="132" spans="1:7" ht="15.75" customHeight="1" x14ac:dyDescent="0.35">
      <c r="A132" s="98"/>
      <c r="B132" s="116"/>
      <c r="C132" s="98"/>
      <c r="D132" s="98"/>
      <c r="E132" s="98"/>
      <c r="F132" s="98"/>
      <c r="G132" s="98"/>
    </row>
    <row r="133" spans="1:7" ht="15.75" customHeight="1" x14ac:dyDescent="0.35">
      <c r="A133" s="98"/>
      <c r="B133" s="116"/>
      <c r="C133" s="98"/>
      <c r="D133" s="98"/>
      <c r="E133" s="98"/>
      <c r="F133" s="98"/>
      <c r="G133" s="98"/>
    </row>
    <row r="134" spans="1:7" ht="15.75" customHeight="1" x14ac:dyDescent="0.35">
      <c r="A134" s="98"/>
      <c r="B134" s="116"/>
      <c r="C134" s="98"/>
      <c r="D134" s="98"/>
      <c r="E134" s="98"/>
      <c r="F134" s="98"/>
      <c r="G134" s="98"/>
    </row>
    <row r="135" spans="1:7" ht="15.75" customHeight="1" x14ac:dyDescent="0.35">
      <c r="A135" s="98"/>
      <c r="B135" s="116"/>
      <c r="C135" s="98"/>
      <c r="D135" s="98"/>
      <c r="E135" s="98"/>
      <c r="F135" s="98"/>
      <c r="G135" s="98"/>
    </row>
    <row r="136" spans="1:7" ht="15.75" customHeight="1" x14ac:dyDescent="0.35">
      <c r="A136" s="98"/>
      <c r="B136" s="116"/>
      <c r="C136" s="98"/>
      <c r="D136" s="98"/>
      <c r="E136" s="98"/>
      <c r="F136" s="98"/>
      <c r="G136" s="98"/>
    </row>
    <row r="137" spans="1:7" ht="15.75" customHeight="1" x14ac:dyDescent="0.35">
      <c r="A137" s="98"/>
      <c r="B137" s="116"/>
      <c r="C137" s="98"/>
      <c r="D137" s="98"/>
      <c r="E137" s="98"/>
      <c r="F137" s="98"/>
      <c r="G137" s="98"/>
    </row>
    <row r="138" spans="1:7" ht="15.75" customHeight="1" x14ac:dyDescent="0.35">
      <c r="A138" s="98"/>
      <c r="B138" s="116"/>
      <c r="C138" s="98"/>
      <c r="D138" s="98"/>
      <c r="E138" s="98"/>
      <c r="F138" s="98"/>
      <c r="G138" s="98"/>
    </row>
    <row r="139" spans="1:7" ht="15.75" customHeight="1" x14ac:dyDescent="0.35">
      <c r="A139" s="98"/>
      <c r="B139" s="116"/>
      <c r="C139" s="98"/>
      <c r="D139" s="98"/>
      <c r="E139" s="98"/>
      <c r="F139" s="98"/>
      <c r="G139" s="98"/>
    </row>
    <row r="140" spans="1:7" ht="15.75" customHeight="1" x14ac:dyDescent="0.35">
      <c r="A140" s="98"/>
      <c r="B140" s="116"/>
      <c r="C140" s="98"/>
      <c r="D140" s="98"/>
      <c r="E140" s="98"/>
      <c r="F140" s="98"/>
      <c r="G140" s="98"/>
    </row>
    <row r="141" spans="1:7" ht="15.75" customHeight="1" x14ac:dyDescent="0.35">
      <c r="A141" s="98"/>
      <c r="B141" s="116"/>
      <c r="C141" s="98"/>
      <c r="D141" s="98"/>
      <c r="E141" s="98"/>
      <c r="F141" s="98"/>
      <c r="G141" s="98"/>
    </row>
    <row r="142" spans="1:7" ht="15.75" customHeight="1" x14ac:dyDescent="0.35">
      <c r="A142" s="98"/>
      <c r="B142" s="116"/>
      <c r="C142" s="98"/>
      <c r="D142" s="98"/>
      <c r="E142" s="98"/>
      <c r="F142" s="98"/>
      <c r="G142" s="98"/>
    </row>
    <row r="143" spans="1:7" ht="15.75" customHeight="1" x14ac:dyDescent="0.35">
      <c r="A143" s="98"/>
      <c r="B143" s="116"/>
      <c r="C143" s="98"/>
      <c r="D143" s="98"/>
      <c r="E143" s="98"/>
      <c r="F143" s="98"/>
      <c r="G143" s="98"/>
    </row>
    <row r="144" spans="1:7" ht="15.75" customHeight="1" x14ac:dyDescent="0.35">
      <c r="A144" s="98"/>
      <c r="B144" s="116"/>
      <c r="C144" s="98"/>
      <c r="D144" s="98"/>
      <c r="E144" s="98"/>
      <c r="F144" s="98"/>
      <c r="G144" s="98"/>
    </row>
    <row r="145" spans="1:7" ht="15.75" customHeight="1" x14ac:dyDescent="0.35">
      <c r="A145" s="98"/>
      <c r="B145" s="116"/>
      <c r="C145" s="98"/>
      <c r="D145" s="98"/>
      <c r="E145" s="98"/>
      <c r="F145" s="98"/>
      <c r="G145" s="98"/>
    </row>
    <row r="146" spans="1:7" ht="15.75" customHeight="1" x14ac:dyDescent="0.35">
      <c r="A146" s="98"/>
      <c r="B146" s="116"/>
      <c r="C146" s="98"/>
      <c r="D146" s="98"/>
      <c r="E146" s="98"/>
      <c r="F146" s="98"/>
      <c r="G146" s="98"/>
    </row>
    <row r="147" spans="1:7" ht="15.75" customHeight="1" x14ac:dyDescent="0.35">
      <c r="A147" s="98"/>
      <c r="B147" s="116"/>
      <c r="C147" s="98"/>
      <c r="D147" s="98"/>
      <c r="E147" s="98"/>
      <c r="F147" s="98"/>
      <c r="G147" s="98"/>
    </row>
    <row r="148" spans="1:7" ht="15.75" customHeight="1" x14ac:dyDescent="0.35">
      <c r="A148" s="98"/>
      <c r="B148" s="116"/>
      <c r="C148" s="98"/>
      <c r="D148" s="98"/>
      <c r="E148" s="98"/>
      <c r="F148" s="98"/>
      <c r="G148" s="98"/>
    </row>
    <row r="149" spans="1:7" ht="15.75" customHeight="1" x14ac:dyDescent="0.35">
      <c r="A149" s="98"/>
      <c r="B149" s="116"/>
      <c r="C149" s="98"/>
      <c r="D149" s="98"/>
      <c r="E149" s="98"/>
      <c r="F149" s="98"/>
      <c r="G149" s="98"/>
    </row>
    <row r="150" spans="1:7" ht="15.75" customHeight="1" x14ac:dyDescent="0.35">
      <c r="A150" s="98"/>
      <c r="B150" s="116"/>
      <c r="C150" s="98"/>
      <c r="D150" s="98"/>
      <c r="E150" s="98"/>
      <c r="F150" s="98"/>
      <c r="G150" s="98"/>
    </row>
    <row r="151" spans="1:7" ht="15.75" customHeight="1" x14ac:dyDescent="0.35">
      <c r="A151" s="98"/>
      <c r="B151" s="116"/>
      <c r="C151" s="98"/>
      <c r="D151" s="98"/>
      <c r="E151" s="98"/>
      <c r="F151" s="98"/>
      <c r="G151" s="98"/>
    </row>
    <row r="152" spans="1:7" ht="15.75" customHeight="1" x14ac:dyDescent="0.35">
      <c r="A152" s="98"/>
      <c r="B152" s="116"/>
      <c r="C152" s="98"/>
      <c r="D152" s="98"/>
      <c r="E152" s="98"/>
      <c r="F152" s="98"/>
      <c r="G152" s="98"/>
    </row>
    <row r="153" spans="1:7" ht="15.75" customHeight="1" x14ac:dyDescent="0.35">
      <c r="A153" s="98"/>
      <c r="B153" s="116"/>
      <c r="C153" s="98"/>
      <c r="D153" s="98"/>
      <c r="E153" s="98"/>
      <c r="F153" s="98"/>
      <c r="G153" s="98"/>
    </row>
    <row r="154" spans="1:7" ht="15.75" customHeight="1" x14ac:dyDescent="0.35">
      <c r="A154" s="98"/>
      <c r="B154" s="116"/>
      <c r="C154" s="98"/>
      <c r="D154" s="98"/>
      <c r="E154" s="98"/>
      <c r="F154" s="98"/>
      <c r="G154" s="98"/>
    </row>
    <row r="155" spans="1:7" ht="15.75" customHeight="1" x14ac:dyDescent="0.35">
      <c r="A155" s="98"/>
      <c r="B155" s="116"/>
      <c r="C155" s="98"/>
      <c r="D155" s="98"/>
      <c r="E155" s="98"/>
      <c r="F155" s="98"/>
      <c r="G155" s="98"/>
    </row>
    <row r="156" spans="1:7" ht="15.75" customHeight="1" x14ac:dyDescent="0.35">
      <c r="A156" s="98"/>
      <c r="B156" s="116"/>
      <c r="C156" s="98"/>
      <c r="D156" s="98"/>
      <c r="E156" s="98"/>
      <c r="F156" s="98"/>
      <c r="G156" s="98"/>
    </row>
    <row r="157" spans="1:7" ht="15.75" customHeight="1" x14ac:dyDescent="0.35">
      <c r="A157" s="98"/>
      <c r="B157" s="116"/>
      <c r="C157" s="98"/>
      <c r="D157" s="98"/>
      <c r="E157" s="98"/>
      <c r="F157" s="98"/>
      <c r="G157" s="98"/>
    </row>
    <row r="158" spans="1:7" ht="15.75" customHeight="1" x14ac:dyDescent="0.35">
      <c r="A158" s="98"/>
      <c r="B158" s="116"/>
      <c r="C158" s="98"/>
      <c r="D158" s="98"/>
      <c r="E158" s="98"/>
      <c r="F158" s="98"/>
      <c r="G158" s="98"/>
    </row>
    <row r="159" spans="1:7" ht="15.75" customHeight="1" x14ac:dyDescent="0.35">
      <c r="A159" s="98"/>
      <c r="B159" s="116"/>
      <c r="C159" s="98"/>
      <c r="D159" s="98"/>
      <c r="E159" s="98"/>
      <c r="F159" s="98"/>
      <c r="G159" s="98"/>
    </row>
    <row r="160" spans="1:7" ht="15.75" customHeight="1" x14ac:dyDescent="0.35">
      <c r="A160" s="98"/>
      <c r="B160" s="116"/>
      <c r="C160" s="98"/>
      <c r="D160" s="98"/>
      <c r="E160" s="98"/>
      <c r="F160" s="98"/>
      <c r="G160" s="98"/>
    </row>
    <row r="161" spans="1:7" ht="15.75" customHeight="1" x14ac:dyDescent="0.35">
      <c r="A161" s="98"/>
      <c r="B161" s="116"/>
      <c r="C161" s="98"/>
      <c r="D161" s="98"/>
      <c r="E161" s="98"/>
      <c r="F161" s="98"/>
      <c r="G161" s="98"/>
    </row>
    <row r="162" spans="1:7" ht="15.75" customHeight="1" x14ac:dyDescent="0.35">
      <c r="A162" s="98"/>
      <c r="B162" s="116"/>
      <c r="C162" s="98"/>
      <c r="D162" s="98"/>
      <c r="E162" s="98"/>
      <c r="F162" s="98"/>
      <c r="G162" s="98"/>
    </row>
    <row r="163" spans="1:7" ht="15.75" customHeight="1" x14ac:dyDescent="0.35">
      <c r="A163" s="98"/>
      <c r="B163" s="116"/>
      <c r="C163" s="98"/>
      <c r="D163" s="98"/>
      <c r="E163" s="98"/>
      <c r="F163" s="98"/>
      <c r="G163" s="98"/>
    </row>
    <row r="164" spans="1:7" ht="15.75" customHeight="1" x14ac:dyDescent="0.35">
      <c r="A164" s="98"/>
      <c r="B164" s="116"/>
      <c r="C164" s="98"/>
      <c r="D164" s="98"/>
      <c r="E164" s="98"/>
      <c r="F164" s="98"/>
      <c r="G164" s="98"/>
    </row>
    <row r="165" spans="1:7" ht="15.75" customHeight="1" x14ac:dyDescent="0.35">
      <c r="A165" s="98"/>
      <c r="B165" s="116"/>
      <c r="C165" s="98"/>
      <c r="D165" s="98"/>
      <c r="E165" s="98"/>
      <c r="F165" s="98"/>
      <c r="G165" s="98"/>
    </row>
    <row r="166" spans="1:7" ht="15.75" customHeight="1" x14ac:dyDescent="0.35">
      <c r="A166" s="98"/>
      <c r="B166" s="116"/>
      <c r="C166" s="98"/>
      <c r="D166" s="98"/>
      <c r="E166" s="98"/>
      <c r="F166" s="98"/>
      <c r="G166" s="98"/>
    </row>
    <row r="167" spans="1:7" ht="15.75" customHeight="1" x14ac:dyDescent="0.35">
      <c r="A167" s="98"/>
      <c r="B167" s="116"/>
      <c r="C167" s="98"/>
      <c r="D167" s="98"/>
      <c r="E167" s="98"/>
      <c r="F167" s="98"/>
      <c r="G167" s="98"/>
    </row>
    <row r="168" spans="1:7" ht="15.75" customHeight="1" x14ac:dyDescent="0.35">
      <c r="A168" s="98"/>
      <c r="B168" s="116"/>
      <c r="C168" s="98"/>
      <c r="D168" s="98"/>
      <c r="E168" s="98"/>
      <c r="F168" s="98"/>
      <c r="G168" s="98"/>
    </row>
    <row r="169" spans="1:7" ht="15.75" customHeight="1" x14ac:dyDescent="0.35">
      <c r="A169" s="98"/>
      <c r="B169" s="116"/>
      <c r="C169" s="98"/>
      <c r="D169" s="98"/>
      <c r="E169" s="98"/>
      <c r="F169" s="98"/>
      <c r="G169" s="98"/>
    </row>
    <row r="170" spans="1:7" ht="15.75" customHeight="1" x14ac:dyDescent="0.35">
      <c r="A170" s="98"/>
      <c r="B170" s="116"/>
      <c r="C170" s="98"/>
      <c r="D170" s="98"/>
      <c r="E170" s="98"/>
      <c r="F170" s="98"/>
      <c r="G170" s="98"/>
    </row>
    <row r="171" spans="1:7" ht="15.75" customHeight="1" x14ac:dyDescent="0.35">
      <c r="A171" s="98"/>
      <c r="B171" s="116"/>
      <c r="C171" s="98"/>
      <c r="D171" s="98"/>
      <c r="E171" s="98"/>
      <c r="F171" s="98"/>
      <c r="G171" s="98"/>
    </row>
    <row r="172" spans="1:7" ht="15.75" customHeight="1" x14ac:dyDescent="0.35">
      <c r="A172" s="98"/>
      <c r="B172" s="116"/>
      <c r="C172" s="98"/>
      <c r="D172" s="98"/>
      <c r="E172" s="98"/>
      <c r="F172" s="98"/>
      <c r="G172" s="98"/>
    </row>
    <row r="173" spans="1:7" ht="15.75" customHeight="1" x14ac:dyDescent="0.35">
      <c r="A173" s="98"/>
      <c r="B173" s="116"/>
      <c r="C173" s="98"/>
      <c r="D173" s="98"/>
      <c r="E173" s="98"/>
      <c r="F173" s="98"/>
      <c r="G173" s="98"/>
    </row>
    <row r="174" spans="1:7" ht="15.75" customHeight="1" x14ac:dyDescent="0.35">
      <c r="A174" s="98"/>
      <c r="B174" s="116"/>
      <c r="C174" s="98"/>
      <c r="D174" s="98"/>
      <c r="E174" s="98"/>
      <c r="F174" s="98"/>
      <c r="G174" s="98"/>
    </row>
    <row r="175" spans="1:7" ht="15.75" customHeight="1" x14ac:dyDescent="0.35">
      <c r="A175" s="98"/>
      <c r="B175" s="116"/>
      <c r="C175" s="98"/>
      <c r="D175" s="98"/>
      <c r="E175" s="98"/>
      <c r="F175" s="98"/>
      <c r="G175" s="98"/>
    </row>
    <row r="176" spans="1:7" ht="15.75" customHeight="1" x14ac:dyDescent="0.35">
      <c r="A176" s="98"/>
      <c r="B176" s="116"/>
      <c r="C176" s="98"/>
      <c r="D176" s="98"/>
      <c r="E176" s="98"/>
      <c r="F176" s="98"/>
      <c r="G176" s="98"/>
    </row>
    <row r="177" spans="1:7" ht="15.75" customHeight="1" x14ac:dyDescent="0.35">
      <c r="A177" s="98"/>
      <c r="B177" s="116"/>
      <c r="C177" s="98"/>
      <c r="D177" s="98"/>
      <c r="E177" s="98"/>
      <c r="F177" s="98"/>
      <c r="G177" s="98"/>
    </row>
    <row r="178" spans="1:7" ht="15.75" customHeight="1" x14ac:dyDescent="0.35">
      <c r="A178" s="98"/>
      <c r="B178" s="116"/>
      <c r="C178" s="98"/>
      <c r="D178" s="98"/>
      <c r="E178" s="98"/>
      <c r="F178" s="98"/>
      <c r="G178" s="98"/>
    </row>
    <row r="179" spans="1:7" ht="15.75" customHeight="1" x14ac:dyDescent="0.35">
      <c r="A179" s="98"/>
      <c r="B179" s="116"/>
      <c r="C179" s="98"/>
      <c r="D179" s="98"/>
      <c r="E179" s="98"/>
      <c r="F179" s="98"/>
      <c r="G179" s="98"/>
    </row>
    <row r="180" spans="1:7" ht="15.75" customHeight="1" x14ac:dyDescent="0.35">
      <c r="A180" s="98"/>
      <c r="B180" s="116"/>
      <c r="C180" s="98"/>
      <c r="D180" s="98"/>
      <c r="E180" s="98"/>
      <c r="F180" s="98"/>
      <c r="G180" s="98"/>
    </row>
    <row r="181" spans="1:7" ht="15.75" customHeight="1" x14ac:dyDescent="0.35">
      <c r="A181" s="98"/>
      <c r="B181" s="116"/>
      <c r="C181" s="98"/>
      <c r="D181" s="98"/>
      <c r="E181" s="98"/>
      <c r="F181" s="98"/>
      <c r="G181" s="98"/>
    </row>
    <row r="182" spans="1:7" ht="15.75" customHeight="1" x14ac:dyDescent="0.35">
      <c r="A182" s="98"/>
      <c r="B182" s="116"/>
      <c r="C182" s="98"/>
      <c r="D182" s="98"/>
      <c r="E182" s="98"/>
      <c r="F182" s="98"/>
      <c r="G182" s="98"/>
    </row>
    <row r="183" spans="1:7" ht="15.75" customHeight="1" x14ac:dyDescent="0.35">
      <c r="A183" s="98"/>
      <c r="B183" s="116"/>
      <c r="C183" s="98"/>
      <c r="D183" s="98"/>
      <c r="E183" s="98"/>
      <c r="F183" s="98"/>
      <c r="G183" s="98"/>
    </row>
    <row r="184" spans="1:7" ht="15.75" customHeight="1" x14ac:dyDescent="0.35">
      <c r="A184" s="98"/>
      <c r="B184" s="116"/>
      <c r="C184" s="98"/>
      <c r="D184" s="98"/>
      <c r="E184" s="98"/>
      <c r="F184" s="98"/>
      <c r="G184" s="98"/>
    </row>
    <row r="185" spans="1:7" ht="15.75" customHeight="1" x14ac:dyDescent="0.35">
      <c r="A185" s="98"/>
      <c r="B185" s="116"/>
      <c r="C185" s="98"/>
      <c r="D185" s="98"/>
      <c r="E185" s="98"/>
      <c r="F185" s="98"/>
      <c r="G185" s="98"/>
    </row>
    <row r="186" spans="1:7" ht="15.75" customHeight="1" x14ac:dyDescent="0.35">
      <c r="A186" s="98"/>
      <c r="B186" s="116"/>
      <c r="C186" s="98"/>
      <c r="D186" s="98"/>
      <c r="E186" s="98"/>
      <c r="F186" s="98"/>
      <c r="G186" s="98"/>
    </row>
    <row r="187" spans="1:7" ht="15.75" customHeight="1" x14ac:dyDescent="0.35">
      <c r="A187" s="98"/>
      <c r="B187" s="116"/>
      <c r="C187" s="98"/>
      <c r="D187" s="98"/>
      <c r="E187" s="98"/>
      <c r="F187" s="98"/>
      <c r="G187" s="98"/>
    </row>
    <row r="188" spans="1:7" ht="15.75" customHeight="1" x14ac:dyDescent="0.35">
      <c r="A188" s="98"/>
      <c r="B188" s="116"/>
      <c r="C188" s="98"/>
      <c r="D188" s="98"/>
      <c r="E188" s="98"/>
      <c r="F188" s="98"/>
      <c r="G188" s="98"/>
    </row>
    <row r="189" spans="1:7" ht="15.75" customHeight="1" x14ac:dyDescent="0.35">
      <c r="A189" s="98"/>
      <c r="B189" s="116"/>
      <c r="C189" s="98"/>
      <c r="D189" s="98"/>
      <c r="E189" s="98"/>
      <c r="F189" s="98"/>
      <c r="G189" s="98"/>
    </row>
    <row r="190" spans="1:7" ht="15.75" customHeight="1" x14ac:dyDescent="0.35">
      <c r="A190" s="98"/>
      <c r="B190" s="116"/>
      <c r="C190" s="98"/>
      <c r="D190" s="98"/>
      <c r="E190" s="98"/>
      <c r="F190" s="98"/>
      <c r="G190" s="98"/>
    </row>
    <row r="191" spans="1:7" ht="15.75" customHeight="1" x14ac:dyDescent="0.35">
      <c r="A191" s="98"/>
      <c r="B191" s="116"/>
      <c r="C191" s="98"/>
      <c r="D191" s="98"/>
      <c r="E191" s="98"/>
      <c r="F191" s="98"/>
      <c r="G191" s="98"/>
    </row>
    <row r="192" spans="1:7" ht="15.75" customHeight="1" x14ac:dyDescent="0.35">
      <c r="A192" s="98"/>
      <c r="B192" s="116"/>
      <c r="C192" s="98"/>
      <c r="D192" s="98"/>
      <c r="E192" s="98"/>
      <c r="F192" s="98"/>
      <c r="G192" s="98"/>
    </row>
    <row r="193" spans="1:7" ht="15.75" customHeight="1" x14ac:dyDescent="0.35">
      <c r="A193" s="98"/>
      <c r="B193" s="116"/>
      <c r="C193" s="98"/>
      <c r="D193" s="98"/>
      <c r="E193" s="98"/>
      <c r="F193" s="98"/>
      <c r="G193" s="98"/>
    </row>
    <row r="194" spans="1:7" ht="15.75" customHeight="1" x14ac:dyDescent="0.35">
      <c r="A194" s="98"/>
      <c r="B194" s="116"/>
      <c r="C194" s="98"/>
      <c r="D194" s="98"/>
      <c r="E194" s="98"/>
      <c r="F194" s="98"/>
      <c r="G194" s="98"/>
    </row>
    <row r="195" spans="1:7" ht="15.75" customHeight="1" x14ac:dyDescent="0.35">
      <c r="A195" s="98"/>
      <c r="B195" s="116"/>
      <c r="C195" s="98"/>
      <c r="D195" s="98"/>
      <c r="E195" s="98"/>
      <c r="F195" s="98"/>
      <c r="G195" s="98"/>
    </row>
    <row r="196" spans="1:7" ht="15.75" customHeight="1" x14ac:dyDescent="0.35">
      <c r="A196" s="98"/>
      <c r="B196" s="116"/>
      <c r="C196" s="98"/>
      <c r="D196" s="98"/>
      <c r="E196" s="98"/>
      <c r="F196" s="98"/>
      <c r="G196" s="98"/>
    </row>
    <row r="197" spans="1:7" ht="15.75" customHeight="1" x14ac:dyDescent="0.35">
      <c r="A197" s="98"/>
      <c r="B197" s="116"/>
      <c r="C197" s="98"/>
      <c r="D197" s="98"/>
      <c r="E197" s="98"/>
      <c r="F197" s="98"/>
      <c r="G197" s="98"/>
    </row>
    <row r="198" spans="1:7" ht="15.75" customHeight="1" x14ac:dyDescent="0.35">
      <c r="A198" s="98"/>
      <c r="B198" s="116"/>
      <c r="C198" s="98"/>
      <c r="D198" s="98"/>
      <c r="E198" s="98"/>
      <c r="F198" s="98"/>
      <c r="G198" s="98"/>
    </row>
    <row r="199" spans="1:7" ht="15.75" customHeight="1" x14ac:dyDescent="0.35">
      <c r="A199" s="98"/>
      <c r="B199" s="116"/>
      <c r="C199" s="98"/>
      <c r="D199" s="98"/>
      <c r="E199" s="98"/>
      <c r="F199" s="98"/>
      <c r="G199" s="98"/>
    </row>
    <row r="200" spans="1:7" ht="15.75" customHeight="1" x14ac:dyDescent="0.35">
      <c r="A200" s="98"/>
      <c r="B200" s="116"/>
      <c r="C200" s="98"/>
      <c r="D200" s="98"/>
      <c r="E200" s="98"/>
      <c r="F200" s="98"/>
      <c r="G200" s="98"/>
    </row>
    <row r="201" spans="1:7" ht="15.75" customHeight="1" x14ac:dyDescent="0.35">
      <c r="A201" s="98"/>
      <c r="B201" s="116"/>
      <c r="C201" s="98"/>
      <c r="D201" s="98"/>
      <c r="E201" s="98"/>
      <c r="F201" s="98"/>
      <c r="G201" s="98"/>
    </row>
    <row r="202" spans="1:7" ht="15.75" customHeight="1" x14ac:dyDescent="0.35">
      <c r="A202" s="98"/>
      <c r="B202" s="116"/>
      <c r="C202" s="98"/>
      <c r="D202" s="98"/>
      <c r="E202" s="98"/>
      <c r="F202" s="98"/>
      <c r="G202" s="98"/>
    </row>
    <row r="203" spans="1:7" ht="15.75" customHeight="1" x14ac:dyDescent="0.35">
      <c r="A203" s="98"/>
      <c r="B203" s="116"/>
      <c r="C203" s="98"/>
      <c r="D203" s="98"/>
      <c r="E203" s="98"/>
      <c r="F203" s="98"/>
      <c r="G203" s="98"/>
    </row>
    <row r="204" spans="1:7" ht="15.75" customHeight="1" x14ac:dyDescent="0.35">
      <c r="A204" s="98"/>
      <c r="B204" s="116"/>
      <c r="C204" s="98"/>
      <c r="D204" s="98"/>
      <c r="E204" s="98"/>
      <c r="F204" s="98"/>
      <c r="G204" s="98"/>
    </row>
    <row r="205" spans="1:7" ht="15.75" customHeight="1" x14ac:dyDescent="0.35">
      <c r="A205" s="98"/>
      <c r="B205" s="116"/>
      <c r="C205" s="98"/>
      <c r="D205" s="98"/>
      <c r="E205" s="98"/>
      <c r="F205" s="98"/>
      <c r="G205" s="98"/>
    </row>
    <row r="206" spans="1:7" ht="15.75" customHeight="1" x14ac:dyDescent="0.35">
      <c r="A206" s="98"/>
      <c r="B206" s="116"/>
      <c r="C206" s="98"/>
      <c r="D206" s="98"/>
      <c r="E206" s="98"/>
      <c r="F206" s="98"/>
      <c r="G206" s="98"/>
    </row>
    <row r="207" spans="1:7" ht="15.75" customHeight="1" x14ac:dyDescent="0.35">
      <c r="A207" s="98"/>
      <c r="B207" s="116"/>
      <c r="C207" s="98"/>
      <c r="D207" s="98"/>
      <c r="E207" s="98"/>
      <c r="F207" s="98"/>
      <c r="G207" s="98"/>
    </row>
    <row r="208" spans="1:7" ht="15.75" customHeight="1" x14ac:dyDescent="0.35">
      <c r="A208" s="98"/>
      <c r="B208" s="116"/>
      <c r="C208" s="98"/>
      <c r="D208" s="98"/>
      <c r="E208" s="98"/>
      <c r="F208" s="98"/>
      <c r="G208" s="98"/>
    </row>
    <row r="209" spans="1:7" ht="15.75" customHeight="1" x14ac:dyDescent="0.35">
      <c r="A209" s="98"/>
      <c r="B209" s="116"/>
      <c r="C209" s="98"/>
      <c r="D209" s="98"/>
      <c r="E209" s="98"/>
      <c r="F209" s="98"/>
      <c r="G209" s="98"/>
    </row>
    <row r="210" spans="1:7" ht="15.75" customHeight="1" x14ac:dyDescent="0.35">
      <c r="A210" s="98"/>
      <c r="B210" s="116"/>
      <c r="C210" s="98"/>
      <c r="D210" s="98"/>
      <c r="E210" s="98"/>
      <c r="F210" s="98"/>
      <c r="G210" s="98"/>
    </row>
    <row r="211" spans="1:7" ht="15.75" customHeight="1" x14ac:dyDescent="0.35">
      <c r="A211" s="98"/>
      <c r="B211" s="116"/>
      <c r="C211" s="98"/>
      <c r="D211" s="98"/>
      <c r="E211" s="98"/>
      <c r="F211" s="98"/>
      <c r="G211" s="98"/>
    </row>
    <row r="212" spans="1:7" ht="15.75" customHeight="1" x14ac:dyDescent="0.35">
      <c r="A212" s="98"/>
      <c r="B212" s="116"/>
      <c r="C212" s="98"/>
      <c r="D212" s="98"/>
      <c r="E212" s="98"/>
      <c r="F212" s="98"/>
      <c r="G212" s="98"/>
    </row>
    <row r="213" spans="1:7" ht="15.75" customHeight="1" x14ac:dyDescent="0.35">
      <c r="A213" s="98"/>
      <c r="B213" s="116"/>
      <c r="C213" s="98"/>
      <c r="D213" s="98"/>
      <c r="E213" s="98"/>
      <c r="F213" s="98"/>
      <c r="G213" s="98"/>
    </row>
    <row r="214" spans="1:7" ht="15.75" customHeight="1" x14ac:dyDescent="0.35">
      <c r="A214" s="98"/>
      <c r="B214" s="116"/>
      <c r="C214" s="98"/>
      <c r="D214" s="98"/>
      <c r="E214" s="98"/>
      <c r="F214" s="98"/>
      <c r="G214" s="98"/>
    </row>
    <row r="215" spans="1:7" ht="15.75" customHeight="1" x14ac:dyDescent="0.35">
      <c r="A215" s="98"/>
      <c r="B215" s="116"/>
      <c r="C215" s="98"/>
      <c r="D215" s="98"/>
      <c r="E215" s="98"/>
      <c r="F215" s="98"/>
      <c r="G215" s="98"/>
    </row>
    <row r="216" spans="1:7" ht="15.75" customHeight="1" x14ac:dyDescent="0.35">
      <c r="A216" s="98"/>
      <c r="B216" s="116"/>
      <c r="C216" s="98"/>
      <c r="D216" s="98"/>
      <c r="E216" s="98"/>
      <c r="F216" s="98"/>
      <c r="G216" s="98"/>
    </row>
    <row r="217" spans="1:7" ht="15.75" customHeight="1" x14ac:dyDescent="0.35">
      <c r="A217" s="98"/>
      <c r="B217" s="116"/>
      <c r="C217" s="98"/>
      <c r="D217" s="98"/>
      <c r="E217" s="98"/>
      <c r="F217" s="98"/>
      <c r="G217" s="98"/>
    </row>
    <row r="218" spans="1:7" ht="15.75" customHeight="1" x14ac:dyDescent="0.35">
      <c r="A218" s="98"/>
      <c r="B218" s="116"/>
      <c r="C218" s="98"/>
      <c r="D218" s="98"/>
      <c r="E218" s="98"/>
      <c r="F218" s="98"/>
      <c r="G218" s="98"/>
    </row>
    <row r="219" spans="1:7" ht="15.75" customHeight="1" x14ac:dyDescent="0.35">
      <c r="A219" s="98"/>
      <c r="B219" s="116"/>
      <c r="C219" s="98"/>
      <c r="D219" s="98"/>
      <c r="E219" s="98"/>
      <c r="F219" s="98"/>
      <c r="G219" s="98"/>
    </row>
    <row r="220" spans="1:7" ht="15.75" customHeight="1" x14ac:dyDescent="0.35">
      <c r="A220" s="98"/>
      <c r="B220" s="116"/>
      <c r="C220" s="98"/>
      <c r="D220" s="98"/>
      <c r="E220" s="98"/>
      <c r="F220" s="98"/>
      <c r="G220" s="98"/>
    </row>
    <row r="221" spans="1:7" ht="15.75" customHeight="1" x14ac:dyDescent="0.35">
      <c r="A221" s="98"/>
      <c r="B221" s="116"/>
      <c r="C221" s="98"/>
      <c r="D221" s="98"/>
      <c r="E221" s="98"/>
      <c r="F221" s="98"/>
      <c r="G221" s="98"/>
    </row>
    <row r="222" spans="1:7" ht="15.75" customHeight="1" x14ac:dyDescent="0.35">
      <c r="A222" s="98"/>
      <c r="B222" s="116"/>
      <c r="C222" s="98"/>
      <c r="D222" s="98"/>
      <c r="E222" s="98"/>
      <c r="F222" s="98"/>
      <c r="G222" s="98"/>
    </row>
    <row r="223" spans="1:7" ht="15.75" customHeight="1" x14ac:dyDescent="0.35">
      <c r="A223" s="98"/>
      <c r="B223" s="116"/>
      <c r="C223" s="98"/>
      <c r="D223" s="98"/>
      <c r="E223" s="98"/>
      <c r="F223" s="98"/>
      <c r="G223" s="98"/>
    </row>
    <row r="224" spans="1:7" ht="15.75" customHeight="1" x14ac:dyDescent="0.35">
      <c r="A224" s="98"/>
      <c r="B224" s="116"/>
      <c r="C224" s="98"/>
      <c r="D224" s="98"/>
      <c r="E224" s="98"/>
      <c r="F224" s="98"/>
      <c r="G224" s="98"/>
    </row>
    <row r="225" spans="1:7" ht="15.75" customHeight="1" x14ac:dyDescent="0.35">
      <c r="A225" s="98"/>
      <c r="B225" s="116"/>
      <c r="C225" s="98"/>
      <c r="D225" s="98"/>
      <c r="E225" s="98"/>
      <c r="F225" s="98"/>
      <c r="G225" s="98"/>
    </row>
    <row r="226" spans="1:7" ht="15.75" customHeight="1" x14ac:dyDescent="0.35">
      <c r="A226" s="98"/>
      <c r="B226" s="116"/>
      <c r="C226" s="98"/>
      <c r="D226" s="98"/>
      <c r="E226" s="98"/>
      <c r="F226" s="98"/>
      <c r="G226" s="98"/>
    </row>
    <row r="227" spans="1:7" ht="15.75" customHeight="1" x14ac:dyDescent="0.35">
      <c r="A227" s="98"/>
      <c r="B227" s="116"/>
      <c r="C227" s="98"/>
      <c r="D227" s="98"/>
      <c r="E227" s="98"/>
      <c r="F227" s="98"/>
      <c r="G227" s="98"/>
    </row>
    <row r="228" spans="1:7" ht="15.75" customHeight="1" x14ac:dyDescent="0.35">
      <c r="A228" s="98"/>
      <c r="B228" s="116"/>
      <c r="C228" s="98"/>
      <c r="D228" s="98"/>
      <c r="E228" s="98"/>
      <c r="F228" s="98"/>
      <c r="G228" s="98"/>
    </row>
    <row r="229" spans="1:7" ht="15.75" customHeight="1" x14ac:dyDescent="0.35">
      <c r="A229" s="98"/>
      <c r="B229" s="116"/>
      <c r="C229" s="98"/>
      <c r="D229" s="98"/>
      <c r="E229" s="98"/>
      <c r="F229" s="98"/>
      <c r="G229" s="98"/>
    </row>
    <row r="230" spans="1:7" ht="15.75" customHeight="1" x14ac:dyDescent="0.35">
      <c r="A230" s="98"/>
      <c r="B230" s="116"/>
      <c r="C230" s="98"/>
      <c r="D230" s="98"/>
      <c r="E230" s="98"/>
      <c r="F230" s="98"/>
      <c r="G230" s="98"/>
    </row>
    <row r="231" spans="1:7" ht="15.75" customHeight="1" x14ac:dyDescent="0.35">
      <c r="A231" s="98"/>
      <c r="B231" s="116"/>
      <c r="C231" s="98"/>
      <c r="D231" s="98"/>
      <c r="E231" s="98"/>
      <c r="F231" s="98"/>
      <c r="G231" s="98"/>
    </row>
    <row r="232" spans="1:7" ht="15.75" customHeight="1" x14ac:dyDescent="0.35">
      <c r="A232" s="98"/>
      <c r="B232" s="116"/>
      <c r="C232" s="98"/>
      <c r="D232" s="98"/>
      <c r="E232" s="98"/>
      <c r="F232" s="98"/>
      <c r="G232" s="98"/>
    </row>
    <row r="233" spans="1:7" ht="15.75" customHeight="1" x14ac:dyDescent="0.35">
      <c r="A233" s="98"/>
      <c r="B233" s="116"/>
      <c r="C233" s="98"/>
      <c r="D233" s="98"/>
      <c r="E233" s="98"/>
      <c r="F233" s="98"/>
      <c r="G233" s="98"/>
    </row>
    <row r="234" spans="1:7" ht="15.75" customHeight="1" x14ac:dyDescent="0.35">
      <c r="A234" s="98"/>
      <c r="B234" s="116"/>
      <c r="C234" s="98"/>
      <c r="D234" s="98"/>
      <c r="E234" s="98"/>
      <c r="F234" s="98"/>
      <c r="G234" s="98"/>
    </row>
    <row r="235" spans="1:7" ht="15.75" customHeight="1" x14ac:dyDescent="0.35">
      <c r="A235" s="98"/>
      <c r="B235" s="116"/>
      <c r="C235" s="98"/>
      <c r="D235" s="98"/>
      <c r="E235" s="98"/>
      <c r="F235" s="98"/>
      <c r="G235" s="98"/>
    </row>
    <row r="236" spans="1:7" ht="15.75" customHeight="1" x14ac:dyDescent="0.35">
      <c r="A236" s="98"/>
      <c r="B236" s="116"/>
      <c r="C236" s="98"/>
      <c r="D236" s="98"/>
      <c r="E236" s="98"/>
      <c r="F236" s="98"/>
      <c r="G236" s="98"/>
    </row>
    <row r="237" spans="1:7" ht="15.75" customHeight="1" x14ac:dyDescent="0.35">
      <c r="A237" s="98"/>
      <c r="B237" s="116"/>
      <c r="C237" s="98"/>
      <c r="D237" s="98"/>
      <c r="E237" s="98"/>
      <c r="F237" s="98"/>
      <c r="G237" s="98"/>
    </row>
    <row r="238" spans="1:7" ht="15.75" customHeight="1" x14ac:dyDescent="0.35">
      <c r="A238" s="98"/>
      <c r="B238" s="116"/>
      <c r="C238" s="98"/>
      <c r="D238" s="98"/>
      <c r="E238" s="98"/>
      <c r="F238" s="98"/>
      <c r="G238" s="98"/>
    </row>
    <row r="239" spans="1:7" ht="15.75" customHeight="1" x14ac:dyDescent="0.35">
      <c r="A239" s="98"/>
      <c r="B239" s="116"/>
      <c r="C239" s="98"/>
      <c r="D239" s="98"/>
      <c r="E239" s="98"/>
      <c r="F239" s="98"/>
      <c r="G239" s="98"/>
    </row>
    <row r="240" spans="1:7" ht="15.75" customHeight="1" x14ac:dyDescent="0.35">
      <c r="A240" s="98"/>
      <c r="B240" s="116"/>
      <c r="C240" s="98"/>
      <c r="D240" s="98"/>
      <c r="E240" s="98"/>
      <c r="F240" s="98"/>
      <c r="G240" s="98"/>
    </row>
    <row r="241" spans="1:7" ht="15.75" customHeight="1" x14ac:dyDescent="0.35">
      <c r="A241" s="98"/>
      <c r="B241" s="116"/>
      <c r="C241" s="98"/>
      <c r="D241" s="98"/>
      <c r="E241" s="98"/>
      <c r="F241" s="98"/>
      <c r="G241" s="98"/>
    </row>
    <row r="242" spans="1:7" ht="15.75" customHeight="1" x14ac:dyDescent="0.35">
      <c r="A242" s="98"/>
      <c r="B242" s="116"/>
      <c r="C242" s="98"/>
      <c r="D242" s="98"/>
      <c r="E242" s="98"/>
      <c r="F242" s="98"/>
      <c r="G242" s="98"/>
    </row>
    <row r="243" spans="1:7" ht="15.75" customHeight="1" x14ac:dyDescent="0.35">
      <c r="A243" s="98"/>
      <c r="B243" s="116"/>
      <c r="C243" s="98"/>
      <c r="D243" s="98"/>
      <c r="E243" s="98"/>
      <c r="F243" s="98"/>
      <c r="G243" s="98"/>
    </row>
    <row r="244" spans="1:7" ht="15.75" customHeight="1" x14ac:dyDescent="0.35">
      <c r="A244" s="98"/>
      <c r="B244" s="116"/>
      <c r="C244" s="98"/>
      <c r="D244" s="98"/>
      <c r="E244" s="98"/>
      <c r="F244" s="98"/>
      <c r="G244" s="98"/>
    </row>
    <row r="245" spans="1:7" ht="15.75" customHeight="1" x14ac:dyDescent="0.35">
      <c r="A245" s="98"/>
      <c r="B245" s="116"/>
      <c r="C245" s="98"/>
      <c r="D245" s="98"/>
      <c r="E245" s="98"/>
      <c r="F245" s="98"/>
      <c r="G245" s="98"/>
    </row>
    <row r="246" spans="1:7" ht="15.75" customHeight="1" x14ac:dyDescent="0.35">
      <c r="A246" s="98"/>
      <c r="B246" s="116"/>
      <c r="C246" s="98"/>
      <c r="D246" s="98"/>
      <c r="E246" s="98"/>
      <c r="F246" s="98"/>
      <c r="G246" s="98"/>
    </row>
    <row r="247" spans="1:7" ht="15.75" customHeight="1" x14ac:dyDescent="0.35">
      <c r="A247" s="98"/>
      <c r="B247" s="116"/>
      <c r="C247" s="98"/>
      <c r="D247" s="98"/>
      <c r="E247" s="98"/>
      <c r="F247" s="98"/>
      <c r="G247" s="98"/>
    </row>
    <row r="248" spans="1:7" ht="15.75" customHeight="1" x14ac:dyDescent="0.35">
      <c r="A248" s="98"/>
      <c r="B248" s="116"/>
      <c r="C248" s="98"/>
      <c r="D248" s="98"/>
      <c r="E248" s="98"/>
      <c r="F248" s="98"/>
      <c r="G248" s="98"/>
    </row>
    <row r="249" spans="1:7" ht="15.75" customHeight="1" x14ac:dyDescent="0.35">
      <c r="A249" s="98"/>
      <c r="B249" s="116"/>
      <c r="C249" s="98"/>
      <c r="D249" s="98"/>
      <c r="E249" s="98"/>
      <c r="F249" s="98"/>
      <c r="G249" s="98"/>
    </row>
    <row r="250" spans="1:7" ht="15.75" customHeight="1" x14ac:dyDescent="0.35">
      <c r="A250" s="98"/>
      <c r="B250" s="116"/>
      <c r="C250" s="98"/>
      <c r="D250" s="98"/>
      <c r="E250" s="98"/>
      <c r="F250" s="98"/>
      <c r="G250" s="98"/>
    </row>
    <row r="251" spans="1:7" ht="15.75" customHeight="1" x14ac:dyDescent="0.35">
      <c r="A251" s="98"/>
      <c r="B251" s="116"/>
      <c r="C251" s="98"/>
      <c r="D251" s="98"/>
      <c r="E251" s="98"/>
      <c r="F251" s="98"/>
      <c r="G251" s="98"/>
    </row>
    <row r="252" spans="1:7" ht="15.75" customHeight="1" x14ac:dyDescent="0.35">
      <c r="A252" s="98"/>
      <c r="B252" s="116"/>
      <c r="C252" s="98"/>
      <c r="D252" s="98"/>
      <c r="E252" s="98"/>
      <c r="F252" s="98"/>
      <c r="G252" s="98"/>
    </row>
    <row r="253" spans="1:7" ht="15.75" customHeight="1" x14ac:dyDescent="0.35">
      <c r="A253" s="98"/>
      <c r="B253" s="116"/>
      <c r="C253" s="98"/>
      <c r="D253" s="98"/>
      <c r="E253" s="98"/>
      <c r="F253" s="98"/>
      <c r="G253" s="98"/>
    </row>
    <row r="254" spans="1:7" ht="15.75" customHeight="1" x14ac:dyDescent="0.35">
      <c r="A254" s="98"/>
      <c r="B254" s="116"/>
      <c r="C254" s="98"/>
      <c r="D254" s="98"/>
      <c r="E254" s="98"/>
      <c r="F254" s="98"/>
      <c r="G254" s="98"/>
    </row>
    <row r="255" spans="1:7" ht="15.75" customHeight="1" x14ac:dyDescent="0.35">
      <c r="A255" s="98"/>
      <c r="B255" s="116"/>
      <c r="C255" s="98"/>
      <c r="D255" s="98"/>
      <c r="E255" s="98"/>
      <c r="F255" s="98"/>
      <c r="G255" s="98"/>
    </row>
    <row r="256" spans="1:7" ht="15.75" customHeight="1" x14ac:dyDescent="0.35">
      <c r="A256" s="98"/>
      <c r="B256" s="116"/>
      <c r="C256" s="98"/>
      <c r="D256" s="98"/>
      <c r="E256" s="98"/>
      <c r="F256" s="98"/>
      <c r="G256" s="98"/>
    </row>
    <row r="257" spans="1:7" ht="15.75" customHeight="1" x14ac:dyDescent="0.35">
      <c r="A257" s="98"/>
      <c r="B257" s="116"/>
      <c r="C257" s="98"/>
      <c r="D257" s="98"/>
      <c r="E257" s="98"/>
      <c r="F257" s="98"/>
      <c r="G257" s="98"/>
    </row>
    <row r="258" spans="1:7" ht="15.75" customHeight="1" x14ac:dyDescent="0.35">
      <c r="A258" s="98"/>
      <c r="B258" s="116"/>
      <c r="C258" s="98"/>
      <c r="D258" s="98"/>
      <c r="E258" s="98"/>
      <c r="F258" s="98"/>
      <c r="G258" s="98"/>
    </row>
    <row r="259" spans="1:7" ht="15.75" customHeight="1" x14ac:dyDescent="0.35">
      <c r="A259" s="98"/>
      <c r="B259" s="116"/>
      <c r="C259" s="98"/>
      <c r="D259" s="98"/>
      <c r="E259" s="98"/>
      <c r="F259" s="98"/>
      <c r="G259" s="98"/>
    </row>
    <row r="260" spans="1:7" ht="15.75" customHeight="1" x14ac:dyDescent="0.35">
      <c r="A260" s="98"/>
      <c r="B260" s="116"/>
      <c r="C260" s="98"/>
      <c r="D260" s="98"/>
      <c r="E260" s="98"/>
      <c r="F260" s="98"/>
      <c r="G260" s="98"/>
    </row>
    <row r="261" spans="1:7" ht="15.75" customHeight="1" x14ac:dyDescent="0.35">
      <c r="A261" s="98"/>
      <c r="B261" s="116"/>
      <c r="C261" s="98"/>
      <c r="D261" s="98"/>
      <c r="E261" s="98"/>
      <c r="F261" s="98"/>
      <c r="G261" s="98"/>
    </row>
    <row r="262" spans="1:7" ht="15.75" customHeight="1" x14ac:dyDescent="0.35">
      <c r="A262" s="98"/>
      <c r="B262" s="116"/>
      <c r="C262" s="98"/>
      <c r="D262" s="98"/>
      <c r="E262" s="98"/>
      <c r="F262" s="98"/>
      <c r="G262" s="98"/>
    </row>
    <row r="263" spans="1:7" ht="15.75" customHeight="1" x14ac:dyDescent="0.35">
      <c r="A263" s="98"/>
      <c r="B263" s="116"/>
      <c r="C263" s="98"/>
      <c r="D263" s="98"/>
      <c r="E263" s="98"/>
      <c r="F263" s="98"/>
      <c r="G263" s="98"/>
    </row>
    <row r="264" spans="1:7" ht="15.75" customHeight="1" x14ac:dyDescent="0.35">
      <c r="A264" s="98"/>
      <c r="B264" s="116"/>
      <c r="C264" s="98"/>
      <c r="D264" s="98"/>
      <c r="E264" s="98"/>
      <c r="F264" s="98"/>
      <c r="G264" s="98"/>
    </row>
    <row r="265" spans="1:7" ht="15.75" customHeight="1" x14ac:dyDescent="0.35">
      <c r="A265" s="98"/>
      <c r="B265" s="116"/>
      <c r="C265" s="98"/>
      <c r="D265" s="98"/>
      <c r="E265" s="98"/>
      <c r="F265" s="98"/>
      <c r="G265" s="98"/>
    </row>
    <row r="266" spans="1:7" ht="15.75" customHeight="1" x14ac:dyDescent="0.35">
      <c r="A266" s="98"/>
      <c r="B266" s="116"/>
      <c r="C266" s="98"/>
      <c r="D266" s="98"/>
      <c r="E266" s="98"/>
      <c r="F266" s="98"/>
      <c r="G266" s="98"/>
    </row>
    <row r="267" spans="1:7" ht="15.75" customHeight="1" x14ac:dyDescent="0.35">
      <c r="A267" s="98"/>
      <c r="B267" s="116"/>
      <c r="C267" s="98"/>
      <c r="D267" s="98"/>
      <c r="E267" s="98"/>
      <c r="F267" s="98"/>
      <c r="G267" s="98"/>
    </row>
    <row r="268" spans="1:7" ht="15.75" customHeight="1" x14ac:dyDescent="0.35">
      <c r="A268" s="98"/>
      <c r="B268" s="116"/>
      <c r="C268" s="98"/>
      <c r="D268" s="98"/>
      <c r="E268" s="98"/>
      <c r="F268" s="98"/>
      <c r="G268" s="98"/>
    </row>
    <row r="269" spans="1:7" ht="15.75" customHeight="1" x14ac:dyDescent="0.35">
      <c r="A269" s="98"/>
      <c r="B269" s="116"/>
      <c r="C269" s="98"/>
      <c r="D269" s="98"/>
      <c r="E269" s="98"/>
      <c r="F269" s="98"/>
      <c r="G269" s="98"/>
    </row>
    <row r="270" spans="1:7" ht="15.75" customHeight="1" x14ac:dyDescent="0.35">
      <c r="A270" s="98"/>
      <c r="B270" s="116"/>
      <c r="C270" s="98"/>
      <c r="D270" s="98"/>
      <c r="E270" s="98"/>
      <c r="F270" s="98"/>
      <c r="G270" s="98"/>
    </row>
    <row r="271" spans="1:7" ht="15.75" customHeight="1" x14ac:dyDescent="0.35">
      <c r="A271" s="98"/>
      <c r="B271" s="116"/>
      <c r="C271" s="98"/>
      <c r="D271" s="98"/>
      <c r="E271" s="98"/>
      <c r="F271" s="98"/>
      <c r="G271" s="98"/>
    </row>
    <row r="272" spans="1:7" ht="15.75" customHeight="1" x14ac:dyDescent="0.35">
      <c r="A272" s="98"/>
      <c r="B272" s="116"/>
      <c r="C272" s="98"/>
      <c r="D272" s="98"/>
      <c r="E272" s="98"/>
      <c r="F272" s="98"/>
      <c r="G272" s="98"/>
    </row>
    <row r="273" spans="1:7" ht="15.75" customHeight="1" x14ac:dyDescent="0.35">
      <c r="A273" s="98"/>
      <c r="B273" s="116"/>
      <c r="C273" s="98"/>
      <c r="D273" s="98"/>
      <c r="E273" s="98"/>
      <c r="F273" s="98"/>
      <c r="G273" s="98"/>
    </row>
    <row r="274" spans="1:7" ht="15.75" customHeight="1" x14ac:dyDescent="0.35">
      <c r="A274" s="98"/>
      <c r="B274" s="116"/>
      <c r="C274" s="98"/>
      <c r="D274" s="98"/>
      <c r="E274" s="98"/>
      <c r="F274" s="98"/>
      <c r="G274" s="98"/>
    </row>
    <row r="275" spans="1:7" ht="15.75" customHeight="1" x14ac:dyDescent="0.35">
      <c r="A275" s="98"/>
      <c r="B275" s="116"/>
      <c r="C275" s="98"/>
      <c r="D275" s="98"/>
      <c r="E275" s="98"/>
      <c r="F275" s="98"/>
      <c r="G275" s="98"/>
    </row>
    <row r="276" spans="1:7" ht="15.75" customHeight="1" x14ac:dyDescent="0.35">
      <c r="A276" s="98"/>
      <c r="B276" s="116"/>
      <c r="C276" s="98"/>
      <c r="D276" s="98"/>
      <c r="E276" s="98"/>
      <c r="F276" s="98"/>
      <c r="G276" s="98"/>
    </row>
    <row r="277" spans="1:7" ht="15.75" customHeight="1" x14ac:dyDescent="0.35">
      <c r="A277" s="98"/>
      <c r="B277" s="116"/>
      <c r="C277" s="98"/>
      <c r="D277" s="98"/>
      <c r="E277" s="98"/>
      <c r="F277" s="98"/>
      <c r="G277" s="98"/>
    </row>
    <row r="278" spans="1:7" ht="15.75" customHeight="1" x14ac:dyDescent="0.35">
      <c r="A278" s="98"/>
      <c r="B278" s="116"/>
      <c r="C278" s="98"/>
      <c r="D278" s="98"/>
      <c r="E278" s="98"/>
      <c r="F278" s="98"/>
      <c r="G278" s="98"/>
    </row>
    <row r="279" spans="1:7" ht="15.75" customHeight="1" x14ac:dyDescent="0.35">
      <c r="A279" s="98"/>
      <c r="B279" s="116"/>
      <c r="C279" s="98"/>
      <c r="D279" s="98"/>
      <c r="E279" s="98"/>
      <c r="F279" s="98"/>
      <c r="G279" s="98"/>
    </row>
    <row r="280" spans="1:7" ht="15.75" customHeight="1" x14ac:dyDescent="0.35">
      <c r="A280" s="98"/>
      <c r="B280" s="116"/>
      <c r="C280" s="98"/>
      <c r="D280" s="98"/>
      <c r="E280" s="98"/>
      <c r="F280" s="98"/>
      <c r="G280" s="98"/>
    </row>
    <row r="281" spans="1:7" ht="15.75" customHeight="1" x14ac:dyDescent="0.35">
      <c r="A281" s="98"/>
      <c r="B281" s="116"/>
      <c r="C281" s="98"/>
      <c r="D281" s="98"/>
      <c r="E281" s="98"/>
      <c r="F281" s="98"/>
      <c r="G281" s="98"/>
    </row>
    <row r="282" spans="1:7" ht="15.75" customHeight="1" x14ac:dyDescent="0.35">
      <c r="A282" s="98"/>
      <c r="B282" s="116"/>
      <c r="C282" s="98"/>
      <c r="D282" s="98"/>
      <c r="E282" s="98"/>
      <c r="F282" s="98"/>
      <c r="G282" s="98"/>
    </row>
    <row r="283" spans="1:7" ht="15.75" customHeight="1" x14ac:dyDescent="0.35">
      <c r="A283" s="98"/>
      <c r="B283" s="116"/>
      <c r="C283" s="98"/>
      <c r="D283" s="98"/>
      <c r="E283" s="98"/>
      <c r="F283" s="98"/>
      <c r="G283" s="98"/>
    </row>
    <row r="284" spans="1:7" ht="15.75" customHeight="1" x14ac:dyDescent="0.35">
      <c r="A284" s="98"/>
      <c r="B284" s="116"/>
      <c r="C284" s="98"/>
      <c r="D284" s="98"/>
      <c r="E284" s="98"/>
      <c r="F284" s="98"/>
      <c r="G284" s="98"/>
    </row>
    <row r="285" spans="1:7" ht="15.75" customHeight="1" x14ac:dyDescent="0.35">
      <c r="A285" s="98"/>
      <c r="B285" s="116"/>
      <c r="C285" s="98"/>
      <c r="D285" s="98"/>
      <c r="E285" s="98"/>
      <c r="F285" s="98"/>
      <c r="G285" s="98"/>
    </row>
    <row r="286" spans="1:7" ht="15.75" customHeight="1" x14ac:dyDescent="0.35">
      <c r="A286" s="98"/>
      <c r="B286" s="116"/>
      <c r="C286" s="98"/>
      <c r="D286" s="98"/>
      <c r="E286" s="98"/>
      <c r="F286" s="98"/>
      <c r="G286" s="98"/>
    </row>
    <row r="287" spans="1:7" ht="15.75" customHeight="1" x14ac:dyDescent="0.35">
      <c r="A287" s="98"/>
      <c r="B287" s="116"/>
      <c r="C287" s="98"/>
      <c r="D287" s="98"/>
      <c r="E287" s="98"/>
      <c r="F287" s="98"/>
      <c r="G287" s="98"/>
    </row>
    <row r="288" spans="1:7" ht="15.75" customHeight="1" x14ac:dyDescent="0.35">
      <c r="A288" s="98"/>
      <c r="B288" s="116"/>
      <c r="C288" s="98"/>
      <c r="D288" s="98"/>
      <c r="E288" s="98"/>
      <c r="F288" s="98"/>
      <c r="G288" s="98"/>
    </row>
    <row r="289" spans="1:7" ht="15.75" customHeight="1" x14ac:dyDescent="0.35">
      <c r="A289" s="98"/>
      <c r="B289" s="116"/>
      <c r="C289" s="98"/>
      <c r="D289" s="98"/>
      <c r="E289" s="98"/>
      <c r="F289" s="98"/>
      <c r="G289" s="98"/>
    </row>
    <row r="290" spans="1:7" ht="15.75" customHeight="1" x14ac:dyDescent="0.35">
      <c r="A290" s="98"/>
      <c r="B290" s="116"/>
      <c r="C290" s="98"/>
      <c r="D290" s="98"/>
      <c r="E290" s="98"/>
      <c r="F290" s="98"/>
      <c r="G290" s="98"/>
    </row>
    <row r="291" spans="1:7" ht="15.75" customHeight="1" x14ac:dyDescent="0.35">
      <c r="A291" s="98"/>
      <c r="B291" s="116"/>
      <c r="C291" s="98"/>
      <c r="D291" s="98"/>
      <c r="E291" s="98"/>
      <c r="F291" s="98"/>
      <c r="G291" s="98"/>
    </row>
    <row r="292" spans="1:7" ht="15.75" customHeight="1" x14ac:dyDescent="0.35">
      <c r="A292" s="98"/>
      <c r="B292" s="116"/>
      <c r="C292" s="98"/>
      <c r="D292" s="98"/>
      <c r="E292" s="98"/>
      <c r="F292" s="98"/>
      <c r="G292" s="98"/>
    </row>
    <row r="293" spans="1:7" ht="15.75" customHeight="1" x14ac:dyDescent="0.35">
      <c r="A293" s="98"/>
      <c r="B293" s="116"/>
      <c r="C293" s="98"/>
      <c r="D293" s="98"/>
      <c r="E293" s="98"/>
      <c r="F293" s="98"/>
      <c r="G293" s="98"/>
    </row>
    <row r="294" spans="1:7" ht="15.75" customHeight="1" x14ac:dyDescent="0.35">
      <c r="A294" s="98"/>
      <c r="B294" s="116"/>
      <c r="C294" s="98"/>
      <c r="D294" s="98"/>
      <c r="E294" s="98"/>
      <c r="F294" s="98"/>
      <c r="G294" s="98"/>
    </row>
    <row r="295" spans="1:7" ht="15.75" customHeight="1" x14ac:dyDescent="0.35">
      <c r="A295" s="98"/>
      <c r="B295" s="116"/>
      <c r="C295" s="98"/>
      <c r="D295" s="98"/>
      <c r="E295" s="98"/>
      <c r="F295" s="98"/>
      <c r="G295" s="98"/>
    </row>
    <row r="296" spans="1:7" ht="15.75" customHeight="1" x14ac:dyDescent="0.35">
      <c r="A296" s="98"/>
      <c r="B296" s="116"/>
      <c r="C296" s="98"/>
      <c r="D296" s="98"/>
      <c r="E296" s="98"/>
      <c r="F296" s="98"/>
      <c r="G296" s="98"/>
    </row>
    <row r="297" spans="1:7" ht="15.75" customHeight="1" x14ac:dyDescent="0.35">
      <c r="A297" s="98"/>
      <c r="B297" s="116"/>
      <c r="C297" s="98"/>
      <c r="D297" s="98"/>
      <c r="E297" s="98"/>
      <c r="F297" s="98"/>
      <c r="G297" s="98"/>
    </row>
    <row r="298" spans="1:7" ht="15.75" customHeight="1" x14ac:dyDescent="0.35">
      <c r="A298" s="98"/>
      <c r="B298" s="116"/>
      <c r="C298" s="98"/>
      <c r="D298" s="98"/>
      <c r="E298" s="98"/>
      <c r="F298" s="98"/>
      <c r="G298" s="98"/>
    </row>
    <row r="299" spans="1:7" ht="15.75" customHeight="1" x14ac:dyDescent="0.35">
      <c r="A299" s="98"/>
      <c r="B299" s="116"/>
      <c r="C299" s="98"/>
      <c r="D299" s="98"/>
      <c r="E299" s="98"/>
      <c r="F299" s="98"/>
      <c r="G299" s="98"/>
    </row>
    <row r="300" spans="1:7" ht="15.75" customHeight="1" x14ac:dyDescent="0.35">
      <c r="A300" s="98"/>
      <c r="B300" s="116"/>
      <c r="C300" s="98"/>
      <c r="D300" s="98"/>
      <c r="E300" s="98"/>
      <c r="F300" s="98"/>
      <c r="G300" s="98"/>
    </row>
    <row r="301" spans="1:7" ht="15.75" customHeight="1" x14ac:dyDescent="0.35">
      <c r="A301" s="98"/>
      <c r="B301" s="116"/>
      <c r="C301" s="98"/>
      <c r="D301" s="98"/>
      <c r="E301" s="98"/>
      <c r="F301" s="98"/>
      <c r="G301" s="98"/>
    </row>
    <row r="302" spans="1:7" ht="15.75" customHeight="1" x14ac:dyDescent="0.35">
      <c r="A302" s="98"/>
      <c r="B302" s="116"/>
      <c r="C302" s="98"/>
      <c r="D302" s="98"/>
      <c r="E302" s="98"/>
      <c r="F302" s="98"/>
      <c r="G302" s="98"/>
    </row>
    <row r="303" spans="1:7" ht="15.75" customHeight="1" x14ac:dyDescent="0.35">
      <c r="A303" s="98"/>
      <c r="B303" s="116"/>
      <c r="C303" s="98"/>
      <c r="D303" s="98"/>
      <c r="E303" s="98"/>
      <c r="F303" s="98"/>
      <c r="G303" s="98"/>
    </row>
    <row r="304" spans="1:7" ht="15.75" customHeight="1" x14ac:dyDescent="0.35">
      <c r="A304" s="98"/>
      <c r="B304" s="116"/>
      <c r="C304" s="98"/>
      <c r="D304" s="98"/>
      <c r="E304" s="98"/>
      <c r="F304" s="98"/>
      <c r="G304" s="98"/>
    </row>
    <row r="305" spans="1:7" ht="15.75" customHeight="1" x14ac:dyDescent="0.35">
      <c r="A305" s="98"/>
      <c r="B305" s="116"/>
      <c r="C305" s="98"/>
      <c r="D305" s="98"/>
      <c r="E305" s="98"/>
      <c r="F305" s="98"/>
      <c r="G305" s="98"/>
    </row>
    <row r="306" spans="1:7" ht="15.75" customHeight="1" x14ac:dyDescent="0.35">
      <c r="A306" s="98"/>
      <c r="B306" s="116"/>
      <c r="C306" s="98"/>
      <c r="D306" s="98"/>
      <c r="E306" s="98"/>
      <c r="F306" s="98"/>
      <c r="G306" s="98"/>
    </row>
    <row r="307" spans="1:7" ht="15.75" customHeight="1" x14ac:dyDescent="0.35">
      <c r="A307" s="98"/>
      <c r="B307" s="116"/>
      <c r="C307" s="98"/>
      <c r="D307" s="98"/>
      <c r="E307" s="98"/>
      <c r="F307" s="98"/>
      <c r="G307" s="98"/>
    </row>
    <row r="308" spans="1:7" ht="15.75" customHeight="1" x14ac:dyDescent="0.35">
      <c r="A308" s="98"/>
      <c r="B308" s="116"/>
      <c r="C308" s="98"/>
      <c r="D308" s="98"/>
      <c r="E308" s="98"/>
      <c r="F308" s="98"/>
      <c r="G308" s="98"/>
    </row>
    <row r="309" spans="1:7" ht="15.75" customHeight="1" x14ac:dyDescent="0.35">
      <c r="A309" s="98"/>
      <c r="B309" s="116"/>
      <c r="C309" s="98"/>
      <c r="D309" s="98"/>
      <c r="E309" s="98"/>
      <c r="F309" s="98"/>
      <c r="G309" s="98"/>
    </row>
    <row r="310" spans="1:7" ht="15.75" customHeight="1" x14ac:dyDescent="0.35">
      <c r="A310" s="98"/>
      <c r="B310" s="116"/>
      <c r="C310" s="98"/>
      <c r="D310" s="98"/>
      <c r="E310" s="98"/>
      <c r="F310" s="98"/>
      <c r="G310" s="98"/>
    </row>
    <row r="311" spans="1:7" ht="15.75" customHeight="1" x14ac:dyDescent="0.35">
      <c r="A311" s="98"/>
      <c r="B311" s="116"/>
      <c r="C311" s="98"/>
      <c r="D311" s="98"/>
      <c r="E311" s="98"/>
      <c r="F311" s="98"/>
      <c r="G311" s="98"/>
    </row>
    <row r="312" spans="1:7" ht="15.75" customHeight="1" x14ac:dyDescent="0.35">
      <c r="A312" s="98"/>
      <c r="B312" s="116"/>
      <c r="C312" s="98"/>
      <c r="D312" s="98"/>
      <c r="E312" s="98"/>
      <c r="F312" s="98"/>
      <c r="G312" s="98"/>
    </row>
    <row r="313" spans="1:7" ht="15.75" customHeight="1" x14ac:dyDescent="0.35">
      <c r="A313" s="98"/>
      <c r="B313" s="116"/>
      <c r="C313" s="98"/>
      <c r="D313" s="98"/>
      <c r="E313" s="98"/>
      <c r="F313" s="98"/>
      <c r="G313" s="98"/>
    </row>
    <row r="314" spans="1:7" ht="15.75" customHeight="1" x14ac:dyDescent="0.35">
      <c r="A314" s="98"/>
      <c r="B314" s="116"/>
      <c r="C314" s="98"/>
      <c r="D314" s="98"/>
      <c r="E314" s="98"/>
      <c r="F314" s="98"/>
      <c r="G314" s="98"/>
    </row>
    <row r="315" spans="1:7" ht="15.75" customHeight="1" x14ac:dyDescent="0.35">
      <c r="A315" s="98"/>
      <c r="B315" s="116"/>
      <c r="C315" s="98"/>
      <c r="D315" s="98"/>
      <c r="E315" s="98"/>
      <c r="F315" s="98"/>
      <c r="G315" s="98"/>
    </row>
    <row r="316" spans="1:7" ht="15.75" customHeight="1" x14ac:dyDescent="0.35">
      <c r="A316" s="98"/>
      <c r="B316" s="116"/>
      <c r="C316" s="98"/>
      <c r="D316" s="98"/>
      <c r="E316" s="98"/>
      <c r="F316" s="98"/>
      <c r="G316" s="98"/>
    </row>
    <row r="317" spans="1:7" ht="15.75" customHeight="1" x14ac:dyDescent="0.35">
      <c r="A317" s="98"/>
      <c r="B317" s="116"/>
      <c r="C317" s="98"/>
      <c r="D317" s="98"/>
      <c r="E317" s="98"/>
      <c r="F317" s="98"/>
      <c r="G317" s="98"/>
    </row>
    <row r="318" spans="1:7" ht="15.75" customHeight="1" x14ac:dyDescent="0.35">
      <c r="A318" s="98"/>
      <c r="B318" s="116"/>
      <c r="C318" s="98"/>
      <c r="D318" s="98"/>
      <c r="E318" s="98"/>
      <c r="F318" s="98"/>
      <c r="G318" s="98"/>
    </row>
    <row r="319" spans="1:7" ht="15.75" customHeight="1" x14ac:dyDescent="0.35">
      <c r="A319" s="98"/>
      <c r="B319" s="116"/>
      <c r="C319" s="98"/>
      <c r="D319" s="98"/>
      <c r="E319" s="98"/>
      <c r="F319" s="98"/>
      <c r="G319" s="98"/>
    </row>
    <row r="320" spans="1:7" ht="15.75" customHeight="1" x14ac:dyDescent="0.35">
      <c r="A320" s="98"/>
      <c r="B320" s="116"/>
      <c r="C320" s="98"/>
      <c r="D320" s="98"/>
      <c r="E320" s="98"/>
      <c r="F320" s="98"/>
      <c r="G320" s="98"/>
    </row>
    <row r="321" spans="1:7" ht="15.75" customHeight="1" x14ac:dyDescent="0.35">
      <c r="A321" s="98"/>
      <c r="B321" s="116"/>
      <c r="C321" s="98"/>
      <c r="D321" s="98"/>
      <c r="E321" s="98"/>
      <c r="F321" s="98"/>
      <c r="G321" s="98"/>
    </row>
    <row r="322" spans="1:7" ht="15.75" customHeight="1" x14ac:dyDescent="0.35">
      <c r="A322" s="98"/>
      <c r="B322" s="116"/>
      <c r="C322" s="98"/>
      <c r="D322" s="98"/>
      <c r="E322" s="98"/>
      <c r="F322" s="98"/>
      <c r="G322" s="98"/>
    </row>
    <row r="323" spans="1:7" ht="15.75" customHeight="1" x14ac:dyDescent="0.35">
      <c r="A323" s="98"/>
      <c r="B323" s="116"/>
      <c r="C323" s="98"/>
      <c r="D323" s="98"/>
      <c r="E323" s="98"/>
      <c r="F323" s="98"/>
      <c r="G323" s="98"/>
    </row>
    <row r="324" spans="1:7" ht="15.75" customHeight="1" x14ac:dyDescent="0.35">
      <c r="A324" s="98"/>
      <c r="B324" s="116"/>
      <c r="C324" s="98"/>
      <c r="D324" s="98"/>
      <c r="E324" s="98"/>
      <c r="F324" s="98"/>
      <c r="G324" s="98"/>
    </row>
    <row r="325" spans="1:7" ht="15.75" customHeight="1" x14ac:dyDescent="0.35">
      <c r="A325" s="98"/>
      <c r="B325" s="116"/>
      <c r="C325" s="98"/>
      <c r="D325" s="98"/>
      <c r="E325" s="98"/>
      <c r="F325" s="98"/>
      <c r="G325" s="98"/>
    </row>
    <row r="326" spans="1:7" ht="15.75" customHeight="1" x14ac:dyDescent="0.35">
      <c r="A326" s="98"/>
      <c r="B326" s="116"/>
      <c r="C326" s="98"/>
      <c r="D326" s="98"/>
      <c r="E326" s="98"/>
      <c r="F326" s="98"/>
      <c r="G326" s="98"/>
    </row>
    <row r="327" spans="1:7" ht="15.75" customHeight="1" x14ac:dyDescent="0.35">
      <c r="A327" s="98"/>
      <c r="B327" s="116"/>
      <c r="C327" s="98"/>
      <c r="D327" s="98"/>
      <c r="E327" s="98"/>
      <c r="F327" s="98"/>
      <c r="G327" s="98"/>
    </row>
    <row r="328" spans="1:7" ht="15.75" customHeight="1" x14ac:dyDescent="0.35">
      <c r="A328" s="98"/>
      <c r="B328" s="116"/>
      <c r="C328" s="98"/>
      <c r="D328" s="98"/>
      <c r="E328" s="98"/>
      <c r="F328" s="98"/>
      <c r="G328" s="98"/>
    </row>
    <row r="329" spans="1:7" ht="15.75" customHeight="1" x14ac:dyDescent="0.35">
      <c r="A329" s="98"/>
      <c r="B329" s="116"/>
      <c r="C329" s="98"/>
      <c r="D329" s="98"/>
      <c r="E329" s="98"/>
      <c r="F329" s="98"/>
      <c r="G329" s="98"/>
    </row>
    <row r="330" spans="1:7" ht="15.75" customHeight="1" x14ac:dyDescent="0.35">
      <c r="A330" s="98"/>
      <c r="B330" s="116"/>
      <c r="C330" s="98"/>
      <c r="D330" s="98"/>
      <c r="E330" s="98"/>
      <c r="F330" s="98"/>
      <c r="G330" s="98"/>
    </row>
    <row r="331" spans="1:7" ht="15.75" customHeight="1" x14ac:dyDescent="0.35">
      <c r="A331" s="98"/>
      <c r="B331" s="116"/>
      <c r="C331" s="98"/>
      <c r="D331" s="98"/>
      <c r="E331" s="98"/>
      <c r="F331" s="98"/>
      <c r="G331" s="98"/>
    </row>
    <row r="332" spans="1:7" ht="15.75" customHeight="1" x14ac:dyDescent="0.35">
      <c r="A332" s="98"/>
      <c r="B332" s="116"/>
      <c r="C332" s="98"/>
      <c r="D332" s="98"/>
      <c r="E332" s="98"/>
      <c r="F332" s="98"/>
      <c r="G332" s="98"/>
    </row>
    <row r="333" spans="1:7" ht="15.75" customHeight="1" x14ac:dyDescent="0.35">
      <c r="A333" s="98"/>
      <c r="B333" s="116"/>
      <c r="C333" s="98"/>
      <c r="D333" s="98"/>
      <c r="E333" s="98"/>
      <c r="F333" s="98"/>
      <c r="G333" s="98"/>
    </row>
    <row r="334" spans="1:7" ht="15.75" customHeight="1" x14ac:dyDescent="0.35">
      <c r="A334" s="98"/>
      <c r="B334" s="116"/>
      <c r="C334" s="98"/>
      <c r="D334" s="98"/>
      <c r="E334" s="98"/>
      <c r="F334" s="98"/>
      <c r="G334" s="98"/>
    </row>
    <row r="335" spans="1:7" ht="15.75" customHeight="1" x14ac:dyDescent="0.35">
      <c r="A335" s="98"/>
      <c r="B335" s="116"/>
      <c r="C335" s="98"/>
      <c r="D335" s="98"/>
      <c r="E335" s="98"/>
      <c r="F335" s="98"/>
      <c r="G335" s="98"/>
    </row>
    <row r="336" spans="1:7" ht="15.75" customHeight="1" x14ac:dyDescent="0.35">
      <c r="A336" s="98"/>
      <c r="B336" s="116"/>
      <c r="C336" s="98"/>
      <c r="D336" s="98"/>
      <c r="E336" s="98"/>
      <c r="F336" s="98"/>
      <c r="G336" s="98"/>
    </row>
    <row r="337" spans="1:7" ht="15.75" customHeight="1" x14ac:dyDescent="0.35">
      <c r="A337" s="98"/>
      <c r="B337" s="116"/>
      <c r="C337" s="98"/>
      <c r="D337" s="98"/>
      <c r="E337" s="98"/>
      <c r="F337" s="98"/>
      <c r="G337" s="98"/>
    </row>
    <row r="338" spans="1:7" ht="15.75" customHeight="1" x14ac:dyDescent="0.35">
      <c r="A338" s="98"/>
      <c r="B338" s="116"/>
      <c r="C338" s="98"/>
      <c r="D338" s="98"/>
      <c r="E338" s="98"/>
      <c r="F338" s="98"/>
      <c r="G338" s="98"/>
    </row>
    <row r="339" spans="1:7" ht="15.75" customHeight="1" x14ac:dyDescent="0.35">
      <c r="A339" s="98"/>
      <c r="B339" s="116"/>
      <c r="C339" s="98"/>
      <c r="D339" s="98"/>
      <c r="E339" s="98"/>
      <c r="F339" s="98"/>
      <c r="G339" s="98"/>
    </row>
    <row r="340" spans="1:7" ht="15.75" customHeight="1" x14ac:dyDescent="0.35">
      <c r="A340" s="98"/>
      <c r="B340" s="116"/>
      <c r="C340" s="98"/>
      <c r="D340" s="98"/>
      <c r="E340" s="98"/>
      <c r="F340" s="98"/>
      <c r="G340" s="98"/>
    </row>
    <row r="341" spans="1:7" ht="15.75" customHeight="1" x14ac:dyDescent="0.35">
      <c r="A341" s="98"/>
      <c r="B341" s="116"/>
      <c r="C341" s="98"/>
      <c r="D341" s="98"/>
      <c r="E341" s="98"/>
      <c r="F341" s="98"/>
      <c r="G341" s="98"/>
    </row>
    <row r="342" spans="1:7" ht="15.75" customHeight="1" x14ac:dyDescent="0.35">
      <c r="A342" s="98"/>
      <c r="B342" s="116"/>
      <c r="C342" s="98"/>
      <c r="D342" s="98"/>
      <c r="E342" s="98"/>
      <c r="F342" s="98"/>
      <c r="G342" s="98"/>
    </row>
    <row r="343" spans="1:7" ht="15.75" customHeight="1" x14ac:dyDescent="0.35">
      <c r="A343" s="98"/>
      <c r="B343" s="116"/>
      <c r="C343" s="98"/>
      <c r="D343" s="98"/>
      <c r="E343" s="98"/>
      <c r="F343" s="98"/>
      <c r="G343" s="98"/>
    </row>
    <row r="344" spans="1:7" ht="15.75" customHeight="1" x14ac:dyDescent="0.35">
      <c r="A344" s="98"/>
      <c r="B344" s="116"/>
      <c r="C344" s="98"/>
      <c r="D344" s="98"/>
      <c r="E344" s="98"/>
      <c r="F344" s="98"/>
      <c r="G344" s="98"/>
    </row>
    <row r="345" spans="1:7" ht="15.75" customHeight="1" x14ac:dyDescent="0.35">
      <c r="A345" s="98"/>
      <c r="B345" s="116"/>
      <c r="C345" s="98"/>
      <c r="D345" s="98"/>
      <c r="E345" s="98"/>
      <c r="F345" s="98"/>
      <c r="G345" s="98"/>
    </row>
    <row r="346" spans="1:7" ht="15.75" customHeight="1" x14ac:dyDescent="0.35">
      <c r="A346" s="98"/>
      <c r="B346" s="116"/>
      <c r="C346" s="98"/>
      <c r="D346" s="98"/>
      <c r="E346" s="98"/>
      <c r="F346" s="98"/>
      <c r="G346" s="98"/>
    </row>
    <row r="347" spans="1:7" ht="15.75" customHeight="1" x14ac:dyDescent="0.35">
      <c r="A347" s="98"/>
      <c r="B347" s="116"/>
      <c r="C347" s="98"/>
      <c r="D347" s="98"/>
      <c r="E347" s="98"/>
      <c r="F347" s="98"/>
      <c r="G347" s="98"/>
    </row>
    <row r="348" spans="1:7" ht="15.75" customHeight="1" x14ac:dyDescent="0.35">
      <c r="A348" s="98"/>
      <c r="B348" s="116"/>
      <c r="C348" s="98"/>
      <c r="D348" s="98"/>
      <c r="E348" s="98"/>
      <c r="F348" s="98"/>
      <c r="G348" s="98"/>
    </row>
    <row r="349" spans="1:7" ht="15.75" customHeight="1" x14ac:dyDescent="0.35">
      <c r="A349" s="98"/>
      <c r="B349" s="116"/>
      <c r="C349" s="98"/>
      <c r="D349" s="98"/>
      <c r="E349" s="98"/>
      <c r="F349" s="98"/>
      <c r="G349" s="98"/>
    </row>
    <row r="350" spans="1:7" ht="15.75" customHeight="1" x14ac:dyDescent="0.35">
      <c r="A350" s="98"/>
      <c r="B350" s="116"/>
      <c r="C350" s="98"/>
      <c r="D350" s="98"/>
      <c r="E350" s="98"/>
      <c r="F350" s="98"/>
      <c r="G350" s="98"/>
    </row>
    <row r="351" spans="1:7" ht="15.75" customHeight="1" x14ac:dyDescent="0.35">
      <c r="A351" s="98"/>
      <c r="B351" s="116"/>
      <c r="C351" s="98"/>
      <c r="D351" s="98"/>
      <c r="E351" s="98"/>
      <c r="F351" s="98"/>
      <c r="G351" s="98"/>
    </row>
    <row r="352" spans="1:7" ht="15.75" customHeight="1" x14ac:dyDescent="0.35">
      <c r="A352" s="98"/>
      <c r="B352" s="116"/>
      <c r="C352" s="98"/>
      <c r="D352" s="98"/>
      <c r="E352" s="98"/>
      <c r="F352" s="98"/>
      <c r="G352" s="98"/>
    </row>
    <row r="353" spans="1:7" ht="15.75" customHeight="1" x14ac:dyDescent="0.35">
      <c r="A353" s="98"/>
      <c r="B353" s="116"/>
      <c r="C353" s="98"/>
      <c r="D353" s="98"/>
      <c r="E353" s="98"/>
      <c r="F353" s="98"/>
      <c r="G353" s="98"/>
    </row>
    <row r="354" spans="1:7" ht="15.75" customHeight="1" x14ac:dyDescent="0.35">
      <c r="A354" s="98"/>
      <c r="B354" s="116"/>
      <c r="C354" s="98"/>
      <c r="D354" s="98"/>
      <c r="E354" s="98"/>
      <c r="F354" s="98"/>
      <c r="G354" s="98"/>
    </row>
    <row r="355" spans="1:7" ht="15.75" customHeight="1" x14ac:dyDescent="0.35">
      <c r="A355" s="98"/>
      <c r="B355" s="116"/>
      <c r="C355" s="98"/>
      <c r="D355" s="98"/>
      <c r="E355" s="98"/>
      <c r="F355" s="98"/>
      <c r="G355" s="98"/>
    </row>
    <row r="356" spans="1:7" ht="15.75" customHeight="1" x14ac:dyDescent="0.35">
      <c r="A356" s="98"/>
      <c r="B356" s="116"/>
      <c r="C356" s="98"/>
      <c r="D356" s="98"/>
      <c r="E356" s="98"/>
      <c r="F356" s="98"/>
      <c r="G356" s="98"/>
    </row>
    <row r="357" spans="1:7" ht="15.75" customHeight="1" x14ac:dyDescent="0.35">
      <c r="A357" s="98"/>
      <c r="B357" s="116"/>
      <c r="C357" s="98"/>
      <c r="D357" s="98"/>
      <c r="E357" s="98"/>
      <c r="F357" s="98"/>
      <c r="G357" s="98"/>
    </row>
    <row r="358" spans="1:7" ht="15.75" customHeight="1" x14ac:dyDescent="0.35">
      <c r="A358" s="98"/>
      <c r="B358" s="116"/>
      <c r="C358" s="98"/>
      <c r="D358" s="98"/>
      <c r="E358" s="98"/>
      <c r="F358" s="98"/>
      <c r="G358" s="98"/>
    </row>
    <row r="359" spans="1:7" ht="15.75" customHeight="1" x14ac:dyDescent="0.35">
      <c r="A359" s="98"/>
      <c r="B359" s="116"/>
      <c r="C359" s="98"/>
      <c r="D359" s="98"/>
      <c r="E359" s="98"/>
      <c r="F359" s="98"/>
      <c r="G359" s="98"/>
    </row>
    <row r="360" spans="1:7" ht="15.75" customHeight="1" x14ac:dyDescent="0.35">
      <c r="A360" s="98"/>
      <c r="B360" s="116"/>
      <c r="C360" s="98"/>
      <c r="D360" s="98"/>
      <c r="E360" s="98"/>
      <c r="F360" s="98"/>
      <c r="G360" s="98"/>
    </row>
    <row r="361" spans="1:7" ht="15.75" customHeight="1" x14ac:dyDescent="0.35">
      <c r="A361" s="98"/>
      <c r="B361" s="116"/>
      <c r="C361" s="98"/>
      <c r="D361" s="98"/>
      <c r="E361" s="98"/>
      <c r="F361" s="98"/>
      <c r="G361" s="98"/>
    </row>
    <row r="362" spans="1:7" ht="15.75" customHeight="1" x14ac:dyDescent="0.35">
      <c r="A362" s="98"/>
      <c r="B362" s="116"/>
      <c r="C362" s="98"/>
      <c r="D362" s="98"/>
      <c r="E362" s="98"/>
      <c r="F362" s="98"/>
      <c r="G362" s="98"/>
    </row>
    <row r="363" spans="1:7" ht="15.75" customHeight="1" x14ac:dyDescent="0.35">
      <c r="A363" s="98"/>
      <c r="B363" s="116"/>
      <c r="C363" s="98"/>
      <c r="D363" s="98"/>
      <c r="E363" s="98"/>
      <c r="F363" s="98"/>
      <c r="G363" s="98"/>
    </row>
    <row r="364" spans="1:7" ht="15.75" customHeight="1" x14ac:dyDescent="0.35">
      <c r="A364" s="98"/>
      <c r="B364" s="116"/>
      <c r="C364" s="98"/>
      <c r="D364" s="98"/>
      <c r="E364" s="98"/>
      <c r="F364" s="98"/>
      <c r="G364" s="98"/>
    </row>
    <row r="365" spans="1:7" ht="15.75" customHeight="1" x14ac:dyDescent="0.35">
      <c r="A365" s="98"/>
      <c r="B365" s="116"/>
      <c r="C365" s="98"/>
      <c r="D365" s="98"/>
      <c r="E365" s="98"/>
      <c r="F365" s="98"/>
      <c r="G365" s="98"/>
    </row>
    <row r="366" spans="1:7" ht="15.75" customHeight="1" x14ac:dyDescent="0.35">
      <c r="A366" s="98"/>
      <c r="B366" s="116"/>
      <c r="C366" s="98"/>
      <c r="D366" s="98"/>
      <c r="E366" s="98"/>
      <c r="F366" s="98"/>
      <c r="G366" s="98"/>
    </row>
    <row r="367" spans="1:7" ht="15.75" customHeight="1" x14ac:dyDescent="0.35">
      <c r="A367" s="98"/>
      <c r="B367" s="116"/>
      <c r="C367" s="98"/>
      <c r="D367" s="98"/>
      <c r="E367" s="98"/>
      <c r="F367" s="98"/>
      <c r="G367" s="98"/>
    </row>
    <row r="368" spans="1:7" ht="15.75" customHeight="1" x14ac:dyDescent="0.35">
      <c r="A368" s="98"/>
      <c r="B368" s="116"/>
      <c r="C368" s="98"/>
      <c r="D368" s="98"/>
      <c r="E368" s="98"/>
      <c r="F368" s="98"/>
      <c r="G368" s="98"/>
    </row>
    <row r="369" spans="1:7" ht="15.75" customHeight="1" x14ac:dyDescent="0.35">
      <c r="A369" s="98"/>
      <c r="B369" s="116"/>
      <c r="C369" s="98"/>
      <c r="D369" s="98"/>
      <c r="E369" s="98"/>
      <c r="F369" s="98"/>
      <c r="G369" s="98"/>
    </row>
    <row r="370" spans="1:7" ht="15.75" customHeight="1" x14ac:dyDescent="0.35">
      <c r="A370" s="98"/>
      <c r="B370" s="116"/>
      <c r="C370" s="98"/>
      <c r="D370" s="98"/>
      <c r="E370" s="98"/>
      <c r="F370" s="98"/>
      <c r="G370" s="98"/>
    </row>
    <row r="371" spans="1:7" ht="15.75" customHeight="1" x14ac:dyDescent="0.35">
      <c r="A371" s="98"/>
      <c r="B371" s="116"/>
      <c r="C371" s="98"/>
      <c r="D371" s="98"/>
      <c r="E371" s="98"/>
      <c r="F371" s="98"/>
      <c r="G371" s="98"/>
    </row>
    <row r="372" spans="1:7" ht="15.75" customHeight="1" x14ac:dyDescent="0.35">
      <c r="A372" s="98"/>
      <c r="B372" s="116"/>
      <c r="C372" s="98"/>
      <c r="D372" s="98"/>
      <c r="E372" s="98"/>
      <c r="F372" s="98"/>
      <c r="G372" s="98"/>
    </row>
    <row r="373" spans="1:7" ht="15.75" customHeight="1" x14ac:dyDescent="0.35">
      <c r="A373" s="98"/>
      <c r="B373" s="116"/>
      <c r="C373" s="98"/>
      <c r="D373" s="98"/>
      <c r="E373" s="98"/>
      <c r="F373" s="98"/>
      <c r="G373" s="98"/>
    </row>
    <row r="374" spans="1:7" ht="15.75" customHeight="1" x14ac:dyDescent="0.35">
      <c r="A374" s="98"/>
      <c r="B374" s="116"/>
      <c r="C374" s="98"/>
      <c r="D374" s="98"/>
      <c r="E374" s="98"/>
      <c r="F374" s="98"/>
      <c r="G374" s="98"/>
    </row>
    <row r="375" spans="1:7" ht="15.75" customHeight="1" x14ac:dyDescent="0.35">
      <c r="A375" s="98"/>
      <c r="B375" s="116"/>
      <c r="C375" s="98"/>
      <c r="D375" s="98"/>
      <c r="E375" s="98"/>
      <c r="F375" s="98"/>
      <c r="G375" s="98"/>
    </row>
    <row r="376" spans="1:7" ht="15.75" customHeight="1" x14ac:dyDescent="0.35">
      <c r="A376" s="98"/>
      <c r="B376" s="116"/>
      <c r="C376" s="98"/>
      <c r="D376" s="98"/>
      <c r="E376" s="98"/>
      <c r="F376" s="98"/>
      <c r="G376" s="98"/>
    </row>
    <row r="377" spans="1:7" ht="15.75" customHeight="1" x14ac:dyDescent="0.35">
      <c r="A377" s="98"/>
      <c r="B377" s="116"/>
      <c r="C377" s="98"/>
      <c r="D377" s="98"/>
      <c r="E377" s="98"/>
      <c r="F377" s="98"/>
      <c r="G377" s="98"/>
    </row>
    <row r="378" spans="1:7" ht="15.75" customHeight="1" x14ac:dyDescent="0.35">
      <c r="A378" s="98"/>
      <c r="B378" s="116"/>
      <c r="C378" s="98"/>
      <c r="D378" s="98"/>
      <c r="E378" s="98"/>
      <c r="F378" s="98"/>
      <c r="G378" s="98"/>
    </row>
    <row r="379" spans="1:7" ht="15.75" customHeight="1" x14ac:dyDescent="0.35">
      <c r="A379" s="98"/>
      <c r="B379" s="116"/>
      <c r="C379" s="98"/>
      <c r="D379" s="98"/>
      <c r="E379" s="98"/>
      <c r="F379" s="98"/>
      <c r="G379" s="98"/>
    </row>
    <row r="380" spans="1:7" ht="15.75" customHeight="1" x14ac:dyDescent="0.35">
      <c r="A380" s="98"/>
      <c r="B380" s="116"/>
      <c r="C380" s="98"/>
      <c r="D380" s="98"/>
      <c r="E380" s="98"/>
      <c r="F380" s="98"/>
      <c r="G380" s="98"/>
    </row>
    <row r="381" spans="1:7" ht="15.75" customHeight="1" x14ac:dyDescent="0.35">
      <c r="A381" s="98"/>
      <c r="B381" s="116"/>
      <c r="C381" s="98"/>
      <c r="D381" s="98"/>
      <c r="E381" s="98"/>
      <c r="F381" s="98"/>
      <c r="G381" s="98"/>
    </row>
    <row r="382" spans="1:7" ht="15.75" customHeight="1" x14ac:dyDescent="0.35">
      <c r="A382" s="98"/>
      <c r="B382" s="116"/>
      <c r="C382" s="98"/>
      <c r="D382" s="98"/>
      <c r="E382" s="98"/>
      <c r="F382" s="98"/>
      <c r="G382" s="98"/>
    </row>
    <row r="383" spans="1:7" ht="15.75" customHeight="1" x14ac:dyDescent="0.35">
      <c r="A383" s="98"/>
      <c r="B383" s="116"/>
      <c r="C383" s="98"/>
      <c r="D383" s="98"/>
      <c r="E383" s="98"/>
      <c r="F383" s="98"/>
      <c r="G383" s="98"/>
    </row>
    <row r="384" spans="1:7" ht="15.75" customHeight="1" x14ac:dyDescent="0.35">
      <c r="A384" s="98"/>
      <c r="B384" s="116"/>
      <c r="C384" s="98"/>
      <c r="D384" s="98"/>
      <c r="E384" s="98"/>
      <c r="F384" s="98"/>
      <c r="G384" s="98"/>
    </row>
    <row r="385" spans="1:7" ht="15.75" customHeight="1" x14ac:dyDescent="0.35">
      <c r="A385" s="98"/>
      <c r="B385" s="116"/>
      <c r="C385" s="98"/>
      <c r="D385" s="98"/>
      <c r="E385" s="98"/>
      <c r="F385" s="98"/>
      <c r="G385" s="98"/>
    </row>
    <row r="386" spans="1:7" ht="15.75" customHeight="1" x14ac:dyDescent="0.35">
      <c r="A386" s="98"/>
      <c r="B386" s="116"/>
      <c r="C386" s="98"/>
      <c r="D386" s="98"/>
      <c r="E386" s="98"/>
      <c r="F386" s="98"/>
      <c r="G386" s="98"/>
    </row>
    <row r="387" spans="1:7" ht="15.75" customHeight="1" x14ac:dyDescent="0.35">
      <c r="A387" s="98"/>
      <c r="B387" s="116"/>
      <c r="C387" s="98"/>
      <c r="D387" s="98"/>
      <c r="E387" s="98"/>
      <c r="F387" s="98"/>
      <c r="G387" s="98"/>
    </row>
    <row r="388" spans="1:7" ht="15.75" customHeight="1" x14ac:dyDescent="0.35">
      <c r="A388" s="98"/>
      <c r="B388" s="116"/>
      <c r="C388" s="98"/>
      <c r="D388" s="98"/>
      <c r="E388" s="98"/>
      <c r="F388" s="98"/>
      <c r="G388" s="98"/>
    </row>
    <row r="389" spans="1:7" ht="15.75" customHeight="1" x14ac:dyDescent="0.35">
      <c r="A389" s="98"/>
      <c r="B389" s="116"/>
      <c r="C389" s="98"/>
      <c r="D389" s="98"/>
      <c r="E389" s="98"/>
      <c r="F389" s="98"/>
      <c r="G389" s="98"/>
    </row>
    <row r="390" spans="1:7" ht="15.75" customHeight="1" x14ac:dyDescent="0.35">
      <c r="A390" s="98"/>
      <c r="B390" s="116"/>
      <c r="C390" s="98"/>
      <c r="D390" s="98"/>
      <c r="E390" s="98"/>
      <c r="F390" s="98"/>
      <c r="G390" s="98"/>
    </row>
    <row r="391" spans="1:7" ht="15.75" customHeight="1" x14ac:dyDescent="0.35">
      <c r="A391" s="98"/>
      <c r="B391" s="116"/>
      <c r="C391" s="98"/>
      <c r="D391" s="98"/>
      <c r="E391" s="98"/>
      <c r="F391" s="98"/>
      <c r="G391" s="98"/>
    </row>
    <row r="392" spans="1:7" ht="15.75" customHeight="1" x14ac:dyDescent="0.35">
      <c r="A392" s="98"/>
      <c r="B392" s="116"/>
      <c r="C392" s="98"/>
      <c r="D392" s="98"/>
      <c r="E392" s="98"/>
      <c r="F392" s="98"/>
      <c r="G392" s="98"/>
    </row>
    <row r="393" spans="1:7" ht="15.75" customHeight="1" x14ac:dyDescent="0.35">
      <c r="A393" s="98"/>
      <c r="B393" s="116"/>
      <c r="C393" s="98"/>
      <c r="D393" s="98"/>
      <c r="E393" s="98"/>
      <c r="F393" s="98"/>
      <c r="G393" s="98"/>
    </row>
    <row r="394" spans="1:7" ht="15.75" customHeight="1" x14ac:dyDescent="0.35">
      <c r="A394" s="98"/>
      <c r="B394" s="116"/>
      <c r="C394" s="98"/>
      <c r="D394" s="98"/>
      <c r="E394" s="98"/>
      <c r="F394" s="98"/>
      <c r="G394" s="98"/>
    </row>
    <row r="395" spans="1:7" ht="15.75" customHeight="1" x14ac:dyDescent="0.35">
      <c r="A395" s="98"/>
      <c r="B395" s="116"/>
      <c r="C395" s="98"/>
      <c r="D395" s="98"/>
      <c r="E395" s="98"/>
      <c r="F395" s="98"/>
      <c r="G395" s="98"/>
    </row>
    <row r="396" spans="1:7" ht="15.75" customHeight="1" x14ac:dyDescent="0.35">
      <c r="A396" s="98"/>
      <c r="B396" s="116"/>
      <c r="C396" s="98"/>
      <c r="D396" s="98"/>
      <c r="E396" s="98"/>
      <c r="F396" s="98"/>
      <c r="G396" s="98"/>
    </row>
    <row r="397" spans="1:7" ht="15.75" customHeight="1" x14ac:dyDescent="0.35">
      <c r="A397" s="98"/>
      <c r="B397" s="116"/>
      <c r="C397" s="98"/>
      <c r="D397" s="98"/>
      <c r="E397" s="98"/>
      <c r="F397" s="98"/>
      <c r="G397" s="98"/>
    </row>
    <row r="398" spans="1:7" ht="15.75" customHeight="1" x14ac:dyDescent="0.35">
      <c r="A398" s="98"/>
      <c r="B398" s="116"/>
      <c r="C398" s="98"/>
      <c r="D398" s="98"/>
      <c r="E398" s="98"/>
      <c r="F398" s="98"/>
      <c r="G398" s="98"/>
    </row>
    <row r="399" spans="1:7" ht="15.75" customHeight="1" x14ac:dyDescent="0.35">
      <c r="A399" s="98"/>
      <c r="B399" s="116"/>
      <c r="C399" s="98"/>
      <c r="D399" s="98"/>
      <c r="E399" s="98"/>
      <c r="F399" s="98"/>
      <c r="G399" s="98"/>
    </row>
    <row r="400" spans="1:7" ht="15.75" customHeight="1" x14ac:dyDescent="0.35">
      <c r="A400" s="98"/>
      <c r="B400" s="116"/>
      <c r="C400" s="98"/>
      <c r="D400" s="98"/>
      <c r="E400" s="98"/>
      <c r="F400" s="98"/>
      <c r="G400" s="98"/>
    </row>
    <row r="401" spans="1:7" ht="15.75" customHeight="1" x14ac:dyDescent="0.35">
      <c r="A401" s="98"/>
      <c r="B401" s="116"/>
      <c r="C401" s="98"/>
      <c r="D401" s="98"/>
      <c r="E401" s="98"/>
      <c r="F401" s="98"/>
      <c r="G401" s="98"/>
    </row>
    <row r="402" spans="1:7" ht="15.75" customHeight="1" x14ac:dyDescent="0.35">
      <c r="A402" s="98"/>
      <c r="B402" s="116"/>
      <c r="C402" s="98"/>
      <c r="D402" s="98"/>
      <c r="E402" s="98"/>
      <c r="F402" s="98"/>
      <c r="G402" s="98"/>
    </row>
    <row r="403" spans="1:7" ht="15.75" customHeight="1" x14ac:dyDescent="0.35">
      <c r="A403" s="98"/>
      <c r="B403" s="116"/>
      <c r="C403" s="98"/>
      <c r="D403" s="98"/>
      <c r="E403" s="98"/>
      <c r="F403" s="98"/>
      <c r="G403" s="98"/>
    </row>
    <row r="404" spans="1:7" ht="15.75" customHeight="1" x14ac:dyDescent="0.35">
      <c r="A404" s="98"/>
      <c r="B404" s="116"/>
      <c r="C404" s="98"/>
      <c r="D404" s="98"/>
      <c r="E404" s="98"/>
      <c r="F404" s="98"/>
      <c r="G404" s="98"/>
    </row>
    <row r="405" spans="1:7" ht="15.75" customHeight="1" x14ac:dyDescent="0.35">
      <c r="A405" s="98"/>
      <c r="B405" s="116"/>
      <c r="C405" s="98"/>
      <c r="D405" s="98"/>
      <c r="E405" s="98"/>
      <c r="F405" s="98"/>
      <c r="G405" s="98"/>
    </row>
    <row r="406" spans="1:7" ht="15.75" customHeight="1" x14ac:dyDescent="0.35">
      <c r="A406" s="98"/>
      <c r="B406" s="116"/>
      <c r="C406" s="98"/>
      <c r="D406" s="98"/>
      <c r="E406" s="98"/>
      <c r="F406" s="98"/>
      <c r="G406" s="98"/>
    </row>
    <row r="407" spans="1:7" ht="15.75" customHeight="1" x14ac:dyDescent="0.35">
      <c r="A407" s="98"/>
      <c r="B407" s="116"/>
      <c r="C407" s="98"/>
      <c r="D407" s="98"/>
      <c r="E407" s="98"/>
      <c r="F407" s="98"/>
      <c r="G407" s="98"/>
    </row>
    <row r="408" spans="1:7" ht="15.75" customHeight="1" x14ac:dyDescent="0.35">
      <c r="A408" s="98"/>
      <c r="B408" s="116"/>
      <c r="C408" s="98"/>
      <c r="D408" s="98"/>
      <c r="E408" s="98"/>
      <c r="F408" s="98"/>
      <c r="G408" s="98"/>
    </row>
    <row r="409" spans="1:7" ht="15.75" customHeight="1" x14ac:dyDescent="0.35">
      <c r="A409" s="98"/>
      <c r="B409" s="116"/>
      <c r="C409" s="98"/>
      <c r="D409" s="98"/>
      <c r="E409" s="98"/>
      <c r="F409" s="98"/>
      <c r="G409" s="98"/>
    </row>
    <row r="410" spans="1:7" ht="15.75" customHeight="1" x14ac:dyDescent="0.35">
      <c r="A410" s="98"/>
      <c r="B410" s="116"/>
      <c r="C410" s="98"/>
      <c r="D410" s="98"/>
      <c r="E410" s="98"/>
      <c r="F410" s="98"/>
      <c r="G410" s="98"/>
    </row>
    <row r="411" spans="1:7" ht="15.75" customHeight="1" x14ac:dyDescent="0.35">
      <c r="A411" s="98"/>
      <c r="B411" s="116"/>
      <c r="C411" s="98"/>
      <c r="D411" s="98"/>
      <c r="E411" s="98"/>
      <c r="F411" s="98"/>
      <c r="G411" s="98"/>
    </row>
    <row r="412" spans="1:7" ht="15.75" customHeight="1" x14ac:dyDescent="0.35">
      <c r="A412" s="98"/>
      <c r="B412" s="116"/>
      <c r="C412" s="98"/>
      <c r="D412" s="98"/>
      <c r="E412" s="98"/>
      <c r="F412" s="98"/>
      <c r="G412" s="98"/>
    </row>
    <row r="413" spans="1:7" ht="15.75" customHeight="1" x14ac:dyDescent="0.35">
      <c r="A413" s="98"/>
      <c r="B413" s="116"/>
      <c r="C413" s="98"/>
      <c r="D413" s="98"/>
      <c r="E413" s="98"/>
      <c r="F413" s="98"/>
      <c r="G413" s="98"/>
    </row>
    <row r="414" spans="1:7" ht="15.75" customHeight="1" x14ac:dyDescent="0.35">
      <c r="A414" s="98"/>
      <c r="B414" s="116"/>
      <c r="C414" s="98"/>
      <c r="D414" s="98"/>
      <c r="E414" s="98"/>
      <c r="F414" s="98"/>
      <c r="G414" s="98"/>
    </row>
    <row r="415" spans="1:7" ht="15.75" customHeight="1" x14ac:dyDescent="0.35">
      <c r="A415" s="98"/>
      <c r="B415" s="116"/>
      <c r="C415" s="98"/>
      <c r="D415" s="98"/>
      <c r="E415" s="98"/>
      <c r="F415" s="98"/>
      <c r="G415" s="98"/>
    </row>
    <row r="416" spans="1:7" ht="15.75" customHeight="1" x14ac:dyDescent="0.35">
      <c r="A416" s="98"/>
      <c r="B416" s="116"/>
      <c r="C416" s="98"/>
      <c r="D416" s="98"/>
      <c r="E416" s="98"/>
      <c r="F416" s="98"/>
      <c r="G416" s="98"/>
    </row>
    <row r="417" spans="1:7" ht="15.75" customHeight="1" x14ac:dyDescent="0.35">
      <c r="A417" s="98"/>
      <c r="B417" s="116"/>
      <c r="C417" s="98"/>
      <c r="D417" s="98"/>
      <c r="E417" s="98"/>
      <c r="F417" s="98"/>
      <c r="G417" s="98"/>
    </row>
    <row r="418" spans="1:7" ht="15.75" customHeight="1" x14ac:dyDescent="0.35">
      <c r="A418" s="98"/>
      <c r="B418" s="116"/>
      <c r="C418" s="98"/>
      <c r="D418" s="98"/>
      <c r="E418" s="98"/>
      <c r="F418" s="98"/>
      <c r="G418" s="98"/>
    </row>
    <row r="419" spans="1:7" ht="15.75" customHeight="1" x14ac:dyDescent="0.35">
      <c r="A419" s="98"/>
      <c r="B419" s="116"/>
      <c r="C419" s="98"/>
      <c r="D419" s="98"/>
      <c r="E419" s="98"/>
      <c r="F419" s="98"/>
      <c r="G419" s="98"/>
    </row>
    <row r="420" spans="1:7" ht="15.75" customHeight="1" x14ac:dyDescent="0.35">
      <c r="A420" s="98"/>
      <c r="B420" s="116"/>
      <c r="C420" s="98"/>
      <c r="D420" s="98"/>
      <c r="E420" s="98"/>
      <c r="F420" s="98"/>
      <c r="G420" s="98"/>
    </row>
    <row r="421" spans="1:7" ht="15.75" customHeight="1" x14ac:dyDescent="0.35">
      <c r="A421" s="98"/>
      <c r="B421" s="116"/>
      <c r="C421" s="98"/>
      <c r="D421" s="98"/>
      <c r="E421" s="98"/>
      <c r="F421" s="98"/>
      <c r="G421" s="98"/>
    </row>
    <row r="422" spans="1:7" ht="15.75" customHeight="1" x14ac:dyDescent="0.35">
      <c r="A422" s="98"/>
      <c r="B422" s="116"/>
      <c r="C422" s="98"/>
      <c r="D422" s="98"/>
      <c r="E422" s="98"/>
      <c r="F422" s="98"/>
      <c r="G422" s="98"/>
    </row>
    <row r="423" spans="1:7" ht="15.75" customHeight="1" x14ac:dyDescent="0.35">
      <c r="A423" s="98"/>
      <c r="B423" s="116"/>
      <c r="C423" s="98"/>
      <c r="D423" s="98"/>
      <c r="E423" s="98"/>
      <c r="F423" s="98"/>
      <c r="G423" s="98"/>
    </row>
    <row r="424" spans="1:7" ht="15.75" customHeight="1" x14ac:dyDescent="0.35">
      <c r="A424" s="98"/>
      <c r="B424" s="116"/>
      <c r="C424" s="98"/>
      <c r="D424" s="98"/>
      <c r="E424" s="98"/>
      <c r="F424" s="98"/>
      <c r="G424" s="98"/>
    </row>
    <row r="425" spans="1:7" ht="15.75" customHeight="1" x14ac:dyDescent="0.35">
      <c r="A425" s="98"/>
      <c r="B425" s="116"/>
      <c r="C425" s="98"/>
      <c r="D425" s="98"/>
      <c r="E425" s="98"/>
      <c r="F425" s="98"/>
      <c r="G425" s="98"/>
    </row>
    <row r="426" spans="1:7" ht="15.75" customHeight="1" x14ac:dyDescent="0.35">
      <c r="A426" s="98"/>
      <c r="B426" s="116"/>
      <c r="C426" s="98"/>
      <c r="D426" s="98"/>
      <c r="E426" s="98"/>
      <c r="F426" s="98"/>
      <c r="G426" s="98"/>
    </row>
    <row r="427" spans="1:7" ht="15.75" customHeight="1" x14ac:dyDescent="0.35">
      <c r="A427" s="98"/>
      <c r="B427" s="116"/>
      <c r="C427" s="98"/>
      <c r="D427" s="98"/>
      <c r="E427" s="98"/>
      <c r="F427" s="98"/>
      <c r="G427" s="98"/>
    </row>
    <row r="428" spans="1:7" ht="15.75" customHeight="1" x14ac:dyDescent="0.35">
      <c r="A428" s="98"/>
      <c r="B428" s="116"/>
      <c r="C428" s="98"/>
      <c r="D428" s="98"/>
      <c r="E428" s="98"/>
      <c r="F428" s="98"/>
      <c r="G428" s="98"/>
    </row>
    <row r="429" spans="1:7" ht="15.75" customHeight="1" x14ac:dyDescent="0.35">
      <c r="A429" s="98"/>
      <c r="B429" s="116"/>
      <c r="C429" s="98"/>
      <c r="D429" s="98"/>
      <c r="E429" s="98"/>
      <c r="F429" s="98"/>
      <c r="G429" s="98"/>
    </row>
    <row r="430" spans="1:7" ht="15.75" customHeight="1" x14ac:dyDescent="0.35">
      <c r="A430" s="98"/>
      <c r="B430" s="116"/>
      <c r="C430" s="98"/>
      <c r="D430" s="98"/>
      <c r="E430" s="98"/>
      <c r="F430" s="98"/>
      <c r="G430" s="98"/>
    </row>
    <row r="431" spans="1:7" ht="15.75" customHeight="1" x14ac:dyDescent="0.35">
      <c r="A431" s="98"/>
      <c r="B431" s="116"/>
      <c r="C431" s="98"/>
      <c r="D431" s="98"/>
      <c r="E431" s="98"/>
      <c r="F431" s="98"/>
      <c r="G431" s="98"/>
    </row>
    <row r="432" spans="1:7" ht="15.75" customHeight="1" x14ac:dyDescent="0.35">
      <c r="A432" s="98"/>
      <c r="B432" s="116"/>
      <c r="C432" s="98"/>
      <c r="D432" s="98"/>
      <c r="E432" s="98"/>
      <c r="F432" s="98"/>
      <c r="G432" s="98"/>
    </row>
    <row r="433" spans="1:7" ht="15.75" customHeight="1" x14ac:dyDescent="0.35">
      <c r="A433" s="98"/>
      <c r="B433" s="116"/>
      <c r="C433" s="98"/>
      <c r="D433" s="98"/>
      <c r="E433" s="98"/>
      <c r="F433" s="98"/>
      <c r="G433" s="98"/>
    </row>
    <row r="434" spans="1:7" ht="15.75" customHeight="1" x14ac:dyDescent="0.35">
      <c r="A434" s="98"/>
      <c r="B434" s="116"/>
      <c r="C434" s="98"/>
      <c r="D434" s="98"/>
      <c r="E434" s="98"/>
      <c r="F434" s="98"/>
      <c r="G434" s="98"/>
    </row>
    <row r="435" spans="1:7" ht="15.75" customHeight="1" x14ac:dyDescent="0.35">
      <c r="A435" s="98"/>
      <c r="B435" s="116"/>
      <c r="C435" s="98"/>
      <c r="D435" s="98"/>
      <c r="E435" s="98"/>
      <c r="F435" s="98"/>
      <c r="G435" s="98"/>
    </row>
    <row r="436" spans="1:7" ht="15.75" customHeight="1" x14ac:dyDescent="0.35">
      <c r="A436" s="98"/>
      <c r="B436" s="116"/>
      <c r="C436" s="98"/>
      <c r="D436" s="98"/>
      <c r="E436" s="98"/>
      <c r="F436" s="98"/>
      <c r="G436" s="98"/>
    </row>
    <row r="437" spans="1:7" ht="15.75" customHeight="1" x14ac:dyDescent="0.35">
      <c r="A437" s="98"/>
      <c r="B437" s="116"/>
      <c r="C437" s="98"/>
      <c r="D437" s="98"/>
      <c r="E437" s="98"/>
      <c r="F437" s="98"/>
      <c r="G437" s="98"/>
    </row>
    <row r="438" spans="1:7" ht="15.75" customHeight="1" x14ac:dyDescent="0.35">
      <c r="A438" s="98"/>
      <c r="B438" s="116"/>
      <c r="C438" s="98"/>
      <c r="D438" s="98"/>
      <c r="E438" s="98"/>
      <c r="F438" s="98"/>
      <c r="G438" s="98"/>
    </row>
    <row r="439" spans="1:7" ht="15.75" customHeight="1" x14ac:dyDescent="0.35">
      <c r="A439" s="98"/>
      <c r="B439" s="116"/>
      <c r="C439" s="98"/>
      <c r="D439" s="98"/>
      <c r="E439" s="98"/>
      <c r="F439" s="98"/>
      <c r="G439" s="98"/>
    </row>
    <row r="440" spans="1:7" ht="15.75" customHeight="1" x14ac:dyDescent="0.35">
      <c r="A440" s="98"/>
      <c r="B440" s="116"/>
      <c r="C440" s="98"/>
      <c r="D440" s="98"/>
      <c r="E440" s="98"/>
      <c r="F440" s="98"/>
      <c r="G440" s="98"/>
    </row>
    <row r="441" spans="1:7" ht="15.75" customHeight="1" x14ac:dyDescent="0.35">
      <c r="A441" s="98"/>
      <c r="B441" s="116"/>
      <c r="C441" s="98"/>
      <c r="D441" s="98"/>
      <c r="E441" s="98"/>
      <c r="F441" s="98"/>
      <c r="G441" s="98"/>
    </row>
    <row r="442" spans="1:7" ht="15.75" customHeight="1" x14ac:dyDescent="0.35">
      <c r="A442" s="98"/>
      <c r="B442" s="116"/>
      <c r="C442" s="98"/>
      <c r="D442" s="98"/>
      <c r="E442" s="98"/>
      <c r="F442" s="98"/>
      <c r="G442" s="98"/>
    </row>
    <row r="443" spans="1:7" ht="15.75" customHeight="1" x14ac:dyDescent="0.35">
      <c r="A443" s="98"/>
      <c r="B443" s="116"/>
      <c r="C443" s="98"/>
      <c r="D443" s="98"/>
      <c r="E443" s="98"/>
      <c r="F443" s="98"/>
      <c r="G443" s="98"/>
    </row>
    <row r="444" spans="1:7" ht="15.75" customHeight="1" x14ac:dyDescent="0.35">
      <c r="A444" s="98"/>
      <c r="B444" s="116"/>
      <c r="C444" s="98"/>
      <c r="D444" s="98"/>
      <c r="E444" s="98"/>
      <c r="F444" s="98"/>
      <c r="G444" s="98"/>
    </row>
    <row r="445" spans="1:7" ht="15.75" customHeight="1" x14ac:dyDescent="0.35">
      <c r="A445" s="98"/>
      <c r="B445" s="116"/>
      <c r="C445" s="98"/>
      <c r="D445" s="98"/>
      <c r="E445" s="98"/>
      <c r="F445" s="98"/>
      <c r="G445" s="98"/>
    </row>
    <row r="446" spans="1:7" ht="15.75" customHeight="1" x14ac:dyDescent="0.35">
      <c r="A446" s="98"/>
      <c r="B446" s="116"/>
      <c r="C446" s="98"/>
      <c r="D446" s="98"/>
      <c r="E446" s="98"/>
      <c r="F446" s="98"/>
      <c r="G446" s="98"/>
    </row>
    <row r="447" spans="1:7" ht="15.75" customHeight="1" x14ac:dyDescent="0.35">
      <c r="A447" s="98"/>
      <c r="B447" s="116"/>
      <c r="C447" s="98"/>
      <c r="D447" s="98"/>
      <c r="E447" s="98"/>
      <c r="F447" s="98"/>
      <c r="G447" s="98"/>
    </row>
    <row r="448" spans="1:7" ht="15.75" customHeight="1" x14ac:dyDescent="0.35">
      <c r="A448" s="98"/>
      <c r="B448" s="116"/>
      <c r="C448" s="98"/>
      <c r="D448" s="98"/>
      <c r="E448" s="98"/>
      <c r="F448" s="98"/>
      <c r="G448" s="98"/>
    </row>
    <row r="449" spans="1:7" ht="15.75" customHeight="1" x14ac:dyDescent="0.35">
      <c r="A449" s="98"/>
      <c r="B449" s="116"/>
      <c r="C449" s="98"/>
      <c r="D449" s="98"/>
      <c r="E449" s="98"/>
      <c r="F449" s="98"/>
      <c r="G449" s="98"/>
    </row>
    <row r="450" spans="1:7" ht="15.75" customHeight="1" x14ac:dyDescent="0.35">
      <c r="A450" s="98"/>
      <c r="B450" s="116"/>
      <c r="C450" s="98"/>
      <c r="D450" s="98"/>
      <c r="E450" s="98"/>
      <c r="F450" s="98"/>
      <c r="G450" s="98"/>
    </row>
    <row r="451" spans="1:7" ht="15.75" customHeight="1" x14ac:dyDescent="0.35">
      <c r="A451" s="98"/>
      <c r="B451" s="116"/>
      <c r="C451" s="98"/>
      <c r="D451" s="98"/>
      <c r="E451" s="98"/>
      <c r="F451" s="98"/>
      <c r="G451" s="98"/>
    </row>
    <row r="452" spans="1:7" ht="15.75" customHeight="1" x14ac:dyDescent="0.35">
      <c r="A452" s="98"/>
      <c r="B452" s="116"/>
      <c r="C452" s="98"/>
      <c r="D452" s="98"/>
      <c r="E452" s="98"/>
      <c r="F452" s="98"/>
      <c r="G452" s="98"/>
    </row>
    <row r="453" spans="1:7" ht="15.75" customHeight="1" x14ac:dyDescent="0.35">
      <c r="A453" s="98"/>
      <c r="B453" s="116"/>
      <c r="C453" s="98"/>
      <c r="D453" s="98"/>
      <c r="E453" s="98"/>
      <c r="F453" s="98"/>
      <c r="G453" s="98"/>
    </row>
    <row r="454" spans="1:7" ht="15.75" customHeight="1" x14ac:dyDescent="0.35">
      <c r="A454" s="98"/>
      <c r="B454" s="116"/>
      <c r="C454" s="98"/>
      <c r="D454" s="98"/>
      <c r="E454" s="98"/>
      <c r="F454" s="98"/>
      <c r="G454" s="98"/>
    </row>
    <row r="455" spans="1:7" ht="15.75" customHeight="1" x14ac:dyDescent="0.35">
      <c r="A455" s="98"/>
      <c r="B455" s="116"/>
      <c r="C455" s="98"/>
      <c r="D455" s="98"/>
      <c r="E455" s="98"/>
      <c r="F455" s="98"/>
      <c r="G455" s="98"/>
    </row>
    <row r="456" spans="1:7" ht="15.75" customHeight="1" x14ac:dyDescent="0.35">
      <c r="A456" s="98"/>
      <c r="B456" s="116"/>
      <c r="C456" s="98"/>
      <c r="D456" s="98"/>
      <c r="E456" s="98"/>
      <c r="F456" s="98"/>
      <c r="G456" s="98"/>
    </row>
    <row r="457" spans="1:7" ht="15.75" customHeight="1" x14ac:dyDescent="0.35">
      <c r="A457" s="98"/>
      <c r="B457" s="116"/>
      <c r="C457" s="98"/>
      <c r="D457" s="98"/>
      <c r="E457" s="98"/>
      <c r="F457" s="98"/>
      <c r="G457" s="98"/>
    </row>
    <row r="458" spans="1:7" ht="15.75" customHeight="1" x14ac:dyDescent="0.35">
      <c r="A458" s="98"/>
      <c r="B458" s="116"/>
      <c r="C458" s="98"/>
      <c r="D458" s="98"/>
      <c r="E458" s="98"/>
      <c r="F458" s="98"/>
      <c r="G458" s="98"/>
    </row>
    <row r="459" spans="1:7" ht="15.75" customHeight="1" x14ac:dyDescent="0.35">
      <c r="A459" s="98"/>
      <c r="B459" s="116"/>
      <c r="C459" s="98"/>
      <c r="D459" s="98"/>
      <c r="E459" s="98"/>
      <c r="F459" s="98"/>
      <c r="G459" s="98"/>
    </row>
    <row r="460" spans="1:7" ht="15.75" customHeight="1" x14ac:dyDescent="0.35">
      <c r="A460" s="98"/>
      <c r="B460" s="116"/>
      <c r="C460" s="98"/>
      <c r="D460" s="98"/>
      <c r="E460" s="98"/>
      <c r="F460" s="98"/>
      <c r="G460" s="98"/>
    </row>
    <row r="461" spans="1:7" ht="15.75" customHeight="1" x14ac:dyDescent="0.35">
      <c r="A461" s="98"/>
      <c r="B461" s="116"/>
      <c r="C461" s="98"/>
      <c r="D461" s="98"/>
      <c r="E461" s="98"/>
      <c r="F461" s="98"/>
      <c r="G461" s="98"/>
    </row>
    <row r="462" spans="1:7" ht="15.75" customHeight="1" x14ac:dyDescent="0.35">
      <c r="A462" s="98"/>
      <c r="B462" s="116"/>
      <c r="C462" s="98"/>
      <c r="D462" s="98"/>
      <c r="E462" s="98"/>
      <c r="F462" s="98"/>
      <c r="G462" s="98"/>
    </row>
    <row r="463" spans="1:7" ht="15.75" customHeight="1" x14ac:dyDescent="0.35">
      <c r="A463" s="98"/>
      <c r="B463" s="116"/>
      <c r="C463" s="98"/>
      <c r="D463" s="98"/>
      <c r="E463" s="98"/>
      <c r="F463" s="98"/>
      <c r="G463" s="98"/>
    </row>
    <row r="464" spans="1:7" ht="15.75" customHeight="1" x14ac:dyDescent="0.35">
      <c r="A464" s="98"/>
      <c r="B464" s="116"/>
      <c r="C464" s="98"/>
      <c r="D464" s="98"/>
      <c r="E464" s="98"/>
      <c r="F464" s="98"/>
      <c r="G464" s="98"/>
    </row>
    <row r="465" spans="1:7" ht="15.75" customHeight="1" x14ac:dyDescent="0.35">
      <c r="A465" s="98"/>
      <c r="B465" s="116"/>
      <c r="C465" s="98"/>
      <c r="D465" s="98"/>
      <c r="E465" s="98"/>
      <c r="F465" s="98"/>
      <c r="G465" s="98"/>
    </row>
    <row r="466" spans="1:7" ht="15.75" customHeight="1" x14ac:dyDescent="0.35">
      <c r="A466" s="98"/>
      <c r="B466" s="116"/>
      <c r="C466" s="98"/>
      <c r="D466" s="98"/>
      <c r="E466" s="98"/>
      <c r="F466" s="98"/>
      <c r="G466" s="98"/>
    </row>
    <row r="467" spans="1:7" ht="15.75" customHeight="1" x14ac:dyDescent="0.35">
      <c r="A467" s="98"/>
      <c r="B467" s="116"/>
      <c r="C467" s="98"/>
      <c r="D467" s="98"/>
      <c r="E467" s="98"/>
      <c r="F467" s="98"/>
      <c r="G467" s="98"/>
    </row>
    <row r="468" spans="1:7" ht="15.75" customHeight="1" x14ac:dyDescent="0.35">
      <c r="A468" s="98"/>
      <c r="B468" s="116"/>
      <c r="C468" s="98"/>
      <c r="D468" s="98"/>
      <c r="E468" s="98"/>
      <c r="F468" s="98"/>
      <c r="G468" s="98"/>
    </row>
    <row r="469" spans="1:7" ht="15.75" customHeight="1" x14ac:dyDescent="0.35">
      <c r="A469" s="98"/>
      <c r="B469" s="116"/>
      <c r="C469" s="98"/>
      <c r="D469" s="98"/>
      <c r="E469" s="98"/>
      <c r="F469" s="98"/>
      <c r="G469" s="98"/>
    </row>
    <row r="470" spans="1:7" ht="15.75" customHeight="1" x14ac:dyDescent="0.35">
      <c r="A470" s="98"/>
      <c r="B470" s="116"/>
      <c r="C470" s="98"/>
      <c r="D470" s="98"/>
      <c r="E470" s="98"/>
      <c r="F470" s="98"/>
      <c r="G470" s="98"/>
    </row>
    <row r="471" spans="1:7" ht="15.75" customHeight="1" x14ac:dyDescent="0.35">
      <c r="A471" s="98"/>
      <c r="B471" s="116"/>
      <c r="C471" s="98"/>
      <c r="D471" s="98"/>
      <c r="E471" s="98"/>
      <c r="F471" s="98"/>
      <c r="G471" s="98"/>
    </row>
    <row r="472" spans="1:7" ht="15.75" customHeight="1" x14ac:dyDescent="0.35">
      <c r="A472" s="98"/>
      <c r="B472" s="116"/>
      <c r="C472" s="98"/>
      <c r="D472" s="98"/>
      <c r="E472" s="98"/>
      <c r="F472" s="98"/>
      <c r="G472" s="98"/>
    </row>
    <row r="473" spans="1:7" ht="15.75" customHeight="1" x14ac:dyDescent="0.35">
      <c r="A473" s="98"/>
      <c r="B473" s="116"/>
      <c r="C473" s="98"/>
      <c r="D473" s="98"/>
      <c r="E473" s="98"/>
      <c r="F473" s="98"/>
      <c r="G473" s="98"/>
    </row>
    <row r="474" spans="1:7" ht="15.75" customHeight="1" x14ac:dyDescent="0.35">
      <c r="A474" s="98"/>
      <c r="B474" s="116"/>
      <c r="C474" s="98"/>
      <c r="D474" s="98"/>
      <c r="E474" s="98"/>
      <c r="F474" s="98"/>
      <c r="G474" s="98"/>
    </row>
    <row r="475" spans="1:7" ht="15.75" customHeight="1" x14ac:dyDescent="0.35">
      <c r="A475" s="98"/>
      <c r="B475" s="116"/>
      <c r="C475" s="98"/>
      <c r="D475" s="98"/>
      <c r="E475" s="98"/>
      <c r="F475" s="98"/>
      <c r="G475" s="98"/>
    </row>
    <row r="476" spans="1:7" ht="15.75" customHeight="1" x14ac:dyDescent="0.35">
      <c r="A476" s="98"/>
      <c r="B476" s="116"/>
      <c r="C476" s="98"/>
      <c r="D476" s="98"/>
      <c r="E476" s="98"/>
      <c r="F476" s="98"/>
      <c r="G476" s="98"/>
    </row>
    <row r="477" spans="1:7" ht="15.75" customHeight="1" x14ac:dyDescent="0.35">
      <c r="A477" s="98"/>
      <c r="B477" s="116"/>
      <c r="C477" s="98"/>
      <c r="D477" s="98"/>
      <c r="E477" s="98"/>
      <c r="F477" s="98"/>
      <c r="G477" s="98"/>
    </row>
    <row r="478" spans="1:7" ht="15.75" customHeight="1" x14ac:dyDescent="0.35">
      <c r="A478" s="98"/>
      <c r="B478" s="116"/>
      <c r="C478" s="98"/>
      <c r="D478" s="98"/>
      <c r="E478" s="98"/>
      <c r="F478" s="98"/>
      <c r="G478" s="98"/>
    </row>
    <row r="479" spans="1:7" ht="15.75" customHeight="1" x14ac:dyDescent="0.35">
      <c r="A479" s="98"/>
      <c r="B479" s="116"/>
      <c r="C479" s="98"/>
      <c r="D479" s="98"/>
      <c r="E479" s="98"/>
      <c r="F479" s="98"/>
      <c r="G479" s="98"/>
    </row>
    <row r="480" spans="1:7" ht="15.75" customHeight="1" x14ac:dyDescent="0.35">
      <c r="A480" s="98"/>
      <c r="B480" s="116"/>
      <c r="C480" s="98"/>
      <c r="D480" s="98"/>
      <c r="E480" s="98"/>
      <c r="F480" s="98"/>
      <c r="G480" s="98"/>
    </row>
    <row r="481" spans="1:7" ht="15.75" customHeight="1" x14ac:dyDescent="0.35">
      <c r="A481" s="98"/>
      <c r="B481" s="116"/>
      <c r="C481" s="98"/>
      <c r="D481" s="98"/>
      <c r="E481" s="98"/>
      <c r="F481" s="98"/>
      <c r="G481" s="98"/>
    </row>
    <row r="482" spans="1:7" ht="15.75" customHeight="1" x14ac:dyDescent="0.35">
      <c r="A482" s="98"/>
      <c r="B482" s="116"/>
      <c r="C482" s="98"/>
      <c r="D482" s="98"/>
      <c r="E482" s="98"/>
      <c r="F482" s="98"/>
      <c r="G482" s="98"/>
    </row>
    <row r="483" spans="1:7" ht="15.75" customHeight="1" x14ac:dyDescent="0.35">
      <c r="A483" s="98"/>
      <c r="B483" s="116"/>
      <c r="C483" s="98"/>
      <c r="D483" s="98"/>
      <c r="E483" s="98"/>
      <c r="F483" s="98"/>
      <c r="G483" s="98"/>
    </row>
    <row r="484" spans="1:7" ht="15.75" customHeight="1" x14ac:dyDescent="0.35">
      <c r="A484" s="98"/>
      <c r="B484" s="116"/>
      <c r="C484" s="98"/>
      <c r="D484" s="98"/>
      <c r="E484" s="98"/>
      <c r="F484" s="98"/>
      <c r="G484" s="98"/>
    </row>
    <row r="485" spans="1:7" ht="15.75" customHeight="1" x14ac:dyDescent="0.35">
      <c r="A485" s="98"/>
      <c r="B485" s="116"/>
      <c r="C485" s="98"/>
      <c r="D485" s="98"/>
      <c r="E485" s="98"/>
      <c r="F485" s="98"/>
      <c r="G485" s="98"/>
    </row>
    <row r="486" spans="1:7" ht="15.75" customHeight="1" x14ac:dyDescent="0.35">
      <c r="A486" s="98"/>
      <c r="B486" s="116"/>
      <c r="C486" s="98"/>
      <c r="D486" s="98"/>
      <c r="E486" s="98"/>
      <c r="F486" s="98"/>
      <c r="G486" s="98"/>
    </row>
    <row r="487" spans="1:7" ht="15.75" customHeight="1" x14ac:dyDescent="0.35">
      <c r="A487" s="98"/>
      <c r="B487" s="116"/>
      <c r="C487" s="98"/>
      <c r="D487" s="98"/>
      <c r="E487" s="98"/>
      <c r="F487" s="98"/>
      <c r="G487" s="98"/>
    </row>
    <row r="488" spans="1:7" ht="15.75" customHeight="1" x14ac:dyDescent="0.35">
      <c r="A488" s="98"/>
      <c r="B488" s="116"/>
      <c r="C488" s="98"/>
      <c r="D488" s="98"/>
      <c r="E488" s="98"/>
      <c r="F488" s="98"/>
      <c r="G488" s="98"/>
    </row>
    <row r="489" spans="1:7" ht="15.75" customHeight="1" x14ac:dyDescent="0.35">
      <c r="A489" s="98"/>
      <c r="B489" s="116"/>
      <c r="C489" s="98"/>
      <c r="D489" s="98"/>
      <c r="E489" s="98"/>
      <c r="F489" s="98"/>
      <c r="G489" s="98"/>
    </row>
    <row r="490" spans="1:7" ht="15.75" customHeight="1" x14ac:dyDescent="0.35">
      <c r="A490" s="98"/>
      <c r="B490" s="116"/>
      <c r="C490" s="98"/>
      <c r="D490" s="98"/>
      <c r="E490" s="98"/>
      <c r="F490" s="98"/>
      <c r="G490" s="98"/>
    </row>
    <row r="491" spans="1:7" ht="15.75" customHeight="1" x14ac:dyDescent="0.35">
      <c r="A491" s="98"/>
      <c r="B491" s="116"/>
      <c r="C491" s="98"/>
      <c r="D491" s="98"/>
      <c r="E491" s="98"/>
      <c r="F491" s="98"/>
      <c r="G491" s="98"/>
    </row>
    <row r="492" spans="1:7" ht="15.75" customHeight="1" x14ac:dyDescent="0.35">
      <c r="A492" s="98"/>
      <c r="B492" s="116"/>
      <c r="C492" s="98"/>
      <c r="D492" s="98"/>
      <c r="E492" s="98"/>
      <c r="F492" s="98"/>
      <c r="G492" s="98"/>
    </row>
    <row r="493" spans="1:7" ht="15.75" customHeight="1" x14ac:dyDescent="0.35">
      <c r="A493" s="98"/>
      <c r="B493" s="116"/>
      <c r="C493" s="98"/>
      <c r="D493" s="98"/>
      <c r="E493" s="98"/>
      <c r="F493" s="98"/>
      <c r="G493" s="98"/>
    </row>
    <row r="494" spans="1:7" ht="15.75" customHeight="1" x14ac:dyDescent="0.35">
      <c r="A494" s="98"/>
      <c r="B494" s="116"/>
      <c r="C494" s="98"/>
      <c r="D494" s="98"/>
      <c r="E494" s="98"/>
      <c r="F494" s="98"/>
      <c r="G494" s="98"/>
    </row>
    <row r="495" spans="1:7" ht="15.75" customHeight="1" x14ac:dyDescent="0.35">
      <c r="A495" s="98"/>
      <c r="B495" s="116"/>
      <c r="C495" s="98"/>
      <c r="D495" s="98"/>
      <c r="E495" s="98"/>
      <c r="F495" s="98"/>
      <c r="G495" s="98"/>
    </row>
    <row r="496" spans="1:7" ht="15.75" customHeight="1" x14ac:dyDescent="0.35">
      <c r="A496" s="98"/>
      <c r="B496" s="116"/>
      <c r="C496" s="98"/>
      <c r="D496" s="98"/>
      <c r="E496" s="98"/>
      <c r="F496" s="98"/>
      <c r="G496" s="98"/>
    </row>
    <row r="497" spans="1:7" ht="15.75" customHeight="1" x14ac:dyDescent="0.35">
      <c r="A497" s="98"/>
      <c r="B497" s="116"/>
      <c r="C497" s="98"/>
      <c r="D497" s="98"/>
      <c r="E497" s="98"/>
      <c r="F497" s="98"/>
      <c r="G497" s="98"/>
    </row>
    <row r="498" spans="1:7" ht="15.75" customHeight="1" x14ac:dyDescent="0.35">
      <c r="A498" s="98"/>
      <c r="B498" s="116"/>
      <c r="C498" s="98"/>
      <c r="D498" s="98"/>
      <c r="E498" s="98"/>
      <c r="F498" s="98"/>
      <c r="G498" s="98"/>
    </row>
    <row r="499" spans="1:7" ht="15.75" customHeight="1" x14ac:dyDescent="0.35">
      <c r="A499" s="98"/>
      <c r="B499" s="116"/>
      <c r="C499" s="98"/>
      <c r="D499" s="98"/>
      <c r="E499" s="98"/>
      <c r="F499" s="98"/>
      <c r="G499" s="98"/>
    </row>
    <row r="500" spans="1:7" ht="15.75" customHeight="1" x14ac:dyDescent="0.35">
      <c r="A500" s="98"/>
      <c r="B500" s="116"/>
      <c r="C500" s="98"/>
      <c r="D500" s="98"/>
      <c r="E500" s="98"/>
      <c r="F500" s="98"/>
      <c r="G500" s="98"/>
    </row>
    <row r="501" spans="1:7" ht="15.75" customHeight="1" x14ac:dyDescent="0.35">
      <c r="A501" s="98"/>
      <c r="B501" s="116"/>
      <c r="C501" s="98"/>
      <c r="D501" s="98"/>
      <c r="E501" s="98"/>
      <c r="F501" s="98"/>
      <c r="G501" s="98"/>
    </row>
    <row r="502" spans="1:7" ht="15.75" customHeight="1" x14ac:dyDescent="0.35">
      <c r="A502" s="98"/>
      <c r="B502" s="116"/>
      <c r="C502" s="98"/>
      <c r="D502" s="98"/>
      <c r="E502" s="98"/>
      <c r="F502" s="98"/>
      <c r="G502" s="98"/>
    </row>
    <row r="503" spans="1:7" ht="15.75" customHeight="1" x14ac:dyDescent="0.35">
      <c r="A503" s="98"/>
      <c r="B503" s="116"/>
      <c r="C503" s="98"/>
      <c r="D503" s="98"/>
      <c r="E503" s="98"/>
      <c r="F503" s="98"/>
      <c r="G503" s="98"/>
    </row>
    <row r="504" spans="1:7" ht="15.75" customHeight="1" x14ac:dyDescent="0.35">
      <c r="A504" s="98"/>
      <c r="B504" s="116"/>
      <c r="C504" s="98"/>
      <c r="D504" s="98"/>
      <c r="E504" s="98"/>
      <c r="F504" s="98"/>
      <c r="G504" s="98"/>
    </row>
    <row r="505" spans="1:7" ht="15.75" customHeight="1" x14ac:dyDescent="0.35">
      <c r="A505" s="98"/>
      <c r="B505" s="116"/>
      <c r="C505" s="98"/>
      <c r="D505" s="98"/>
      <c r="E505" s="98"/>
      <c r="F505" s="98"/>
      <c r="G505" s="98"/>
    </row>
    <row r="506" spans="1:7" ht="15.75" customHeight="1" x14ac:dyDescent="0.35">
      <c r="A506" s="98"/>
      <c r="B506" s="116"/>
      <c r="C506" s="98"/>
      <c r="D506" s="98"/>
      <c r="E506" s="98"/>
      <c r="F506" s="98"/>
      <c r="G506" s="98"/>
    </row>
    <row r="507" spans="1:7" ht="15.75" customHeight="1" x14ac:dyDescent="0.35">
      <c r="A507" s="98"/>
      <c r="B507" s="116"/>
      <c r="C507" s="98"/>
      <c r="D507" s="98"/>
      <c r="E507" s="98"/>
      <c r="F507" s="98"/>
      <c r="G507" s="98"/>
    </row>
    <row r="508" spans="1:7" ht="15.75" customHeight="1" x14ac:dyDescent="0.35">
      <c r="A508" s="98"/>
      <c r="B508" s="116"/>
      <c r="C508" s="98"/>
      <c r="D508" s="98"/>
      <c r="E508" s="98"/>
      <c r="F508" s="98"/>
      <c r="G508" s="98"/>
    </row>
    <row r="509" spans="1:7" ht="15.75" customHeight="1" x14ac:dyDescent="0.35">
      <c r="A509" s="98"/>
      <c r="B509" s="116"/>
      <c r="C509" s="98"/>
      <c r="D509" s="98"/>
      <c r="E509" s="98"/>
      <c r="F509" s="98"/>
      <c r="G509" s="98"/>
    </row>
    <row r="510" spans="1:7" ht="15.75" customHeight="1" x14ac:dyDescent="0.35">
      <c r="A510" s="98"/>
      <c r="B510" s="116"/>
      <c r="C510" s="98"/>
      <c r="D510" s="98"/>
      <c r="E510" s="98"/>
      <c r="F510" s="98"/>
      <c r="G510" s="98"/>
    </row>
    <row r="511" spans="1:7" ht="15.75" customHeight="1" x14ac:dyDescent="0.35">
      <c r="A511" s="98"/>
      <c r="B511" s="116"/>
      <c r="C511" s="98"/>
      <c r="D511" s="98"/>
      <c r="E511" s="98"/>
      <c r="F511" s="98"/>
      <c r="G511" s="98"/>
    </row>
    <row r="512" spans="1:7" ht="15.75" customHeight="1" x14ac:dyDescent="0.35">
      <c r="A512" s="98"/>
      <c r="B512" s="116"/>
      <c r="C512" s="98"/>
      <c r="D512" s="98"/>
      <c r="E512" s="98"/>
      <c r="F512" s="98"/>
      <c r="G512" s="98"/>
    </row>
    <row r="513" spans="1:7" ht="15.75" customHeight="1" x14ac:dyDescent="0.35">
      <c r="A513" s="98"/>
      <c r="B513" s="116"/>
      <c r="C513" s="98"/>
      <c r="D513" s="98"/>
      <c r="E513" s="98"/>
      <c r="F513" s="98"/>
      <c r="G513" s="98"/>
    </row>
    <row r="514" spans="1:7" ht="15.75" customHeight="1" x14ac:dyDescent="0.35">
      <c r="A514" s="98"/>
      <c r="B514" s="116"/>
      <c r="C514" s="98"/>
      <c r="D514" s="98"/>
      <c r="E514" s="98"/>
      <c r="F514" s="98"/>
      <c r="G514" s="98"/>
    </row>
    <row r="515" spans="1:7" ht="15.75" customHeight="1" x14ac:dyDescent="0.35">
      <c r="A515" s="98"/>
      <c r="B515" s="116"/>
      <c r="C515" s="98"/>
      <c r="D515" s="98"/>
      <c r="E515" s="98"/>
      <c r="F515" s="98"/>
      <c r="G515" s="98"/>
    </row>
    <row r="516" spans="1:7" ht="15.75" customHeight="1" x14ac:dyDescent="0.35">
      <c r="A516" s="98"/>
      <c r="B516" s="116"/>
      <c r="C516" s="98"/>
      <c r="D516" s="98"/>
      <c r="E516" s="98"/>
      <c r="F516" s="98"/>
      <c r="G516" s="98"/>
    </row>
    <row r="517" spans="1:7" ht="15.75" customHeight="1" x14ac:dyDescent="0.35">
      <c r="A517" s="98"/>
      <c r="B517" s="116"/>
      <c r="C517" s="98"/>
      <c r="D517" s="98"/>
      <c r="E517" s="98"/>
      <c r="F517" s="98"/>
      <c r="G517" s="98"/>
    </row>
    <row r="518" spans="1:7" ht="15.75" customHeight="1" x14ac:dyDescent="0.35">
      <c r="A518" s="98"/>
      <c r="B518" s="116"/>
      <c r="C518" s="98"/>
      <c r="D518" s="98"/>
      <c r="E518" s="98"/>
      <c r="F518" s="98"/>
      <c r="G518" s="98"/>
    </row>
    <row r="519" spans="1:7" ht="15.75" customHeight="1" x14ac:dyDescent="0.35">
      <c r="A519" s="98"/>
      <c r="B519" s="116"/>
      <c r="C519" s="98"/>
      <c r="D519" s="98"/>
      <c r="E519" s="98"/>
      <c r="F519" s="98"/>
      <c r="G519" s="98"/>
    </row>
    <row r="520" spans="1:7" ht="15.75" customHeight="1" x14ac:dyDescent="0.35">
      <c r="A520" s="98"/>
      <c r="B520" s="116"/>
      <c r="C520" s="98"/>
      <c r="D520" s="98"/>
      <c r="E520" s="98"/>
      <c r="F520" s="98"/>
      <c r="G520" s="98"/>
    </row>
    <row r="521" spans="1:7" ht="15.75" customHeight="1" x14ac:dyDescent="0.35">
      <c r="A521" s="98"/>
      <c r="B521" s="116"/>
      <c r="C521" s="98"/>
      <c r="D521" s="98"/>
      <c r="E521" s="98"/>
      <c r="F521" s="98"/>
      <c r="G521" s="98"/>
    </row>
    <row r="522" spans="1:7" ht="15.75" customHeight="1" x14ac:dyDescent="0.35">
      <c r="A522" s="98"/>
      <c r="B522" s="116"/>
      <c r="C522" s="98"/>
      <c r="D522" s="98"/>
      <c r="E522" s="98"/>
      <c r="F522" s="98"/>
      <c r="G522" s="98"/>
    </row>
    <row r="523" spans="1:7" ht="15.75" customHeight="1" x14ac:dyDescent="0.35">
      <c r="A523" s="98"/>
      <c r="B523" s="116"/>
      <c r="C523" s="98"/>
      <c r="D523" s="98"/>
      <c r="E523" s="98"/>
      <c r="F523" s="98"/>
      <c r="G523" s="98"/>
    </row>
    <row r="524" spans="1:7" ht="15.75" customHeight="1" x14ac:dyDescent="0.35">
      <c r="A524" s="98"/>
      <c r="B524" s="116"/>
      <c r="C524" s="98"/>
      <c r="D524" s="98"/>
      <c r="E524" s="98"/>
      <c r="F524" s="98"/>
      <c r="G524" s="98"/>
    </row>
    <row r="525" spans="1:7" ht="15.75" customHeight="1" x14ac:dyDescent="0.35">
      <c r="A525" s="98"/>
      <c r="B525" s="116"/>
      <c r="C525" s="98"/>
      <c r="D525" s="98"/>
      <c r="E525" s="98"/>
      <c r="F525" s="98"/>
      <c r="G525" s="98"/>
    </row>
    <row r="526" spans="1:7" ht="15.75" customHeight="1" x14ac:dyDescent="0.35">
      <c r="A526" s="98"/>
      <c r="B526" s="116"/>
      <c r="C526" s="98"/>
      <c r="D526" s="98"/>
      <c r="E526" s="98"/>
      <c r="F526" s="98"/>
      <c r="G526" s="98"/>
    </row>
    <row r="527" spans="1:7" ht="15.75" customHeight="1" x14ac:dyDescent="0.35">
      <c r="A527" s="98"/>
      <c r="B527" s="116"/>
      <c r="C527" s="98"/>
      <c r="D527" s="98"/>
      <c r="E527" s="98"/>
      <c r="F527" s="98"/>
      <c r="G527" s="98"/>
    </row>
    <row r="528" spans="1:7" ht="15.75" customHeight="1" x14ac:dyDescent="0.35">
      <c r="A528" s="98"/>
      <c r="B528" s="116"/>
      <c r="C528" s="98"/>
      <c r="D528" s="98"/>
      <c r="E528" s="98"/>
      <c r="F528" s="98"/>
      <c r="G528" s="98"/>
    </row>
    <row r="529" spans="1:7" ht="15.75" customHeight="1" x14ac:dyDescent="0.35">
      <c r="A529" s="98"/>
      <c r="B529" s="116"/>
      <c r="C529" s="98"/>
      <c r="D529" s="98"/>
      <c r="E529" s="98"/>
      <c r="F529" s="98"/>
      <c r="G529" s="98"/>
    </row>
    <row r="530" spans="1:7" ht="15.75" customHeight="1" x14ac:dyDescent="0.35">
      <c r="A530" s="98"/>
      <c r="B530" s="116"/>
      <c r="C530" s="98"/>
      <c r="D530" s="98"/>
      <c r="E530" s="98"/>
      <c r="F530" s="98"/>
      <c r="G530" s="98"/>
    </row>
    <row r="531" spans="1:7" ht="15.75" customHeight="1" x14ac:dyDescent="0.35">
      <c r="A531" s="98"/>
      <c r="B531" s="116"/>
      <c r="C531" s="98"/>
      <c r="D531" s="98"/>
      <c r="E531" s="98"/>
      <c r="F531" s="98"/>
      <c r="G531" s="98"/>
    </row>
    <row r="532" spans="1:7" ht="15.75" customHeight="1" x14ac:dyDescent="0.35">
      <c r="A532" s="98"/>
      <c r="B532" s="116"/>
      <c r="C532" s="98"/>
      <c r="D532" s="98"/>
      <c r="E532" s="98"/>
      <c r="F532" s="98"/>
      <c r="G532" s="98"/>
    </row>
    <row r="533" spans="1:7" ht="15.75" customHeight="1" x14ac:dyDescent="0.35">
      <c r="A533" s="98"/>
      <c r="B533" s="116"/>
      <c r="C533" s="98"/>
      <c r="D533" s="98"/>
      <c r="E533" s="98"/>
      <c r="F533" s="98"/>
      <c r="G533" s="98"/>
    </row>
    <row r="534" spans="1:7" ht="15.75" customHeight="1" x14ac:dyDescent="0.35">
      <c r="A534" s="98"/>
      <c r="B534" s="116"/>
      <c r="C534" s="98"/>
      <c r="D534" s="98"/>
      <c r="E534" s="98"/>
      <c r="F534" s="98"/>
      <c r="G534" s="98"/>
    </row>
    <row r="535" spans="1:7" ht="15.75" customHeight="1" x14ac:dyDescent="0.35">
      <c r="A535" s="98"/>
      <c r="B535" s="116"/>
      <c r="C535" s="98"/>
      <c r="D535" s="98"/>
      <c r="E535" s="98"/>
      <c r="F535" s="98"/>
      <c r="G535" s="98"/>
    </row>
    <row r="536" spans="1:7" ht="15.75" customHeight="1" x14ac:dyDescent="0.35">
      <c r="A536" s="98"/>
      <c r="B536" s="116"/>
      <c r="C536" s="98"/>
      <c r="D536" s="98"/>
      <c r="E536" s="98"/>
      <c r="F536" s="98"/>
      <c r="G536" s="98"/>
    </row>
    <row r="537" spans="1:7" ht="15.75" customHeight="1" x14ac:dyDescent="0.35">
      <c r="A537" s="98"/>
      <c r="B537" s="116"/>
      <c r="C537" s="98"/>
      <c r="D537" s="98"/>
      <c r="E537" s="98"/>
      <c r="F537" s="98"/>
      <c r="G537" s="98"/>
    </row>
    <row r="538" spans="1:7" ht="15.75" customHeight="1" x14ac:dyDescent="0.35">
      <c r="A538" s="98"/>
      <c r="B538" s="116"/>
      <c r="C538" s="98"/>
      <c r="D538" s="98"/>
      <c r="E538" s="98"/>
      <c r="F538" s="98"/>
      <c r="G538" s="98"/>
    </row>
    <row r="539" spans="1:7" ht="15.75" customHeight="1" x14ac:dyDescent="0.35">
      <c r="A539" s="98"/>
      <c r="B539" s="116"/>
      <c r="C539" s="98"/>
      <c r="D539" s="98"/>
      <c r="E539" s="98"/>
      <c r="F539" s="98"/>
      <c r="G539" s="98"/>
    </row>
    <row r="540" spans="1:7" ht="15.75" customHeight="1" x14ac:dyDescent="0.35">
      <c r="A540" s="98"/>
      <c r="B540" s="116"/>
      <c r="C540" s="98"/>
      <c r="D540" s="98"/>
      <c r="E540" s="98"/>
      <c r="F540" s="98"/>
      <c r="G540" s="98"/>
    </row>
    <row r="541" spans="1:7" ht="15.75" customHeight="1" x14ac:dyDescent="0.35">
      <c r="A541" s="98"/>
      <c r="B541" s="116"/>
      <c r="C541" s="98"/>
      <c r="D541" s="98"/>
      <c r="E541" s="98"/>
      <c r="F541" s="98"/>
      <c r="G541" s="98"/>
    </row>
    <row r="542" spans="1:7" ht="15.75" customHeight="1" x14ac:dyDescent="0.35">
      <c r="A542" s="98"/>
      <c r="B542" s="116"/>
      <c r="C542" s="98"/>
      <c r="D542" s="98"/>
      <c r="E542" s="98"/>
      <c r="F542" s="98"/>
      <c r="G542" s="98"/>
    </row>
    <row r="543" spans="1:7" ht="15.75" customHeight="1" x14ac:dyDescent="0.35">
      <c r="A543" s="98"/>
      <c r="B543" s="116"/>
      <c r="C543" s="98"/>
      <c r="D543" s="98"/>
      <c r="E543" s="98"/>
      <c r="F543" s="98"/>
      <c r="G543" s="98"/>
    </row>
    <row r="544" spans="1:7" ht="15.75" customHeight="1" x14ac:dyDescent="0.35">
      <c r="A544" s="98"/>
      <c r="B544" s="116"/>
      <c r="C544" s="98"/>
      <c r="D544" s="98"/>
      <c r="E544" s="98"/>
      <c r="F544" s="98"/>
      <c r="G544" s="98"/>
    </row>
    <row r="545" spans="1:7" ht="15.75" customHeight="1" x14ac:dyDescent="0.35">
      <c r="A545" s="98"/>
      <c r="B545" s="116"/>
      <c r="C545" s="98"/>
      <c r="D545" s="98"/>
      <c r="E545" s="98"/>
      <c r="F545" s="98"/>
      <c r="G545" s="98"/>
    </row>
    <row r="546" spans="1:7" ht="15.75" customHeight="1" x14ac:dyDescent="0.35">
      <c r="A546" s="98"/>
      <c r="B546" s="116"/>
      <c r="C546" s="98"/>
      <c r="D546" s="98"/>
      <c r="E546" s="98"/>
      <c r="F546" s="98"/>
      <c r="G546" s="98"/>
    </row>
    <row r="547" spans="1:7" ht="15.75" customHeight="1" x14ac:dyDescent="0.35">
      <c r="A547" s="98"/>
      <c r="B547" s="116"/>
      <c r="C547" s="98"/>
      <c r="D547" s="98"/>
      <c r="E547" s="98"/>
      <c r="F547" s="98"/>
      <c r="G547" s="98"/>
    </row>
    <row r="548" spans="1:7" ht="15.75" customHeight="1" x14ac:dyDescent="0.35">
      <c r="A548" s="98"/>
      <c r="B548" s="116"/>
      <c r="C548" s="98"/>
      <c r="D548" s="98"/>
      <c r="E548" s="98"/>
      <c r="F548" s="98"/>
      <c r="G548" s="98"/>
    </row>
    <row r="549" spans="1:7" ht="15.75" customHeight="1" x14ac:dyDescent="0.35">
      <c r="A549" s="98"/>
      <c r="B549" s="116"/>
      <c r="C549" s="98"/>
      <c r="D549" s="98"/>
      <c r="E549" s="98"/>
      <c r="F549" s="98"/>
      <c r="G549" s="98"/>
    </row>
    <row r="550" spans="1:7" ht="15.75" customHeight="1" x14ac:dyDescent="0.35">
      <c r="A550" s="98"/>
      <c r="B550" s="116"/>
      <c r="C550" s="98"/>
      <c r="D550" s="98"/>
      <c r="E550" s="98"/>
      <c r="F550" s="98"/>
      <c r="G550" s="98"/>
    </row>
    <row r="551" spans="1:7" ht="15.75" customHeight="1" x14ac:dyDescent="0.35">
      <c r="A551" s="98"/>
      <c r="B551" s="116"/>
      <c r="C551" s="98"/>
      <c r="D551" s="98"/>
      <c r="E551" s="98"/>
      <c r="F551" s="98"/>
      <c r="G551" s="98"/>
    </row>
    <row r="552" spans="1:7" ht="15.75" customHeight="1" x14ac:dyDescent="0.35">
      <c r="A552" s="98"/>
      <c r="B552" s="116"/>
      <c r="C552" s="98"/>
      <c r="D552" s="98"/>
      <c r="E552" s="98"/>
      <c r="F552" s="98"/>
      <c r="G552" s="98"/>
    </row>
    <row r="553" spans="1:7" ht="15.75" customHeight="1" x14ac:dyDescent="0.35">
      <c r="A553" s="98"/>
      <c r="B553" s="116"/>
      <c r="C553" s="98"/>
      <c r="D553" s="98"/>
      <c r="E553" s="98"/>
      <c r="F553" s="98"/>
      <c r="G553" s="98"/>
    </row>
    <row r="554" spans="1:7" ht="15.75" customHeight="1" x14ac:dyDescent="0.35">
      <c r="A554" s="98"/>
      <c r="B554" s="116"/>
      <c r="C554" s="98"/>
      <c r="D554" s="98"/>
      <c r="E554" s="98"/>
      <c r="F554" s="98"/>
      <c r="G554" s="98"/>
    </row>
    <row r="555" spans="1:7" ht="15.75" customHeight="1" x14ac:dyDescent="0.35">
      <c r="A555" s="98"/>
      <c r="B555" s="116"/>
      <c r="C555" s="98"/>
      <c r="D555" s="98"/>
      <c r="E555" s="98"/>
      <c r="F555" s="98"/>
      <c r="G555" s="98"/>
    </row>
    <row r="556" spans="1:7" ht="15.75" customHeight="1" x14ac:dyDescent="0.35">
      <c r="A556" s="98"/>
      <c r="B556" s="116"/>
      <c r="C556" s="98"/>
      <c r="D556" s="98"/>
      <c r="E556" s="98"/>
      <c r="F556" s="98"/>
      <c r="G556" s="98"/>
    </row>
    <row r="557" spans="1:7" ht="15.75" customHeight="1" x14ac:dyDescent="0.35">
      <c r="A557" s="98"/>
      <c r="B557" s="116"/>
      <c r="C557" s="98"/>
      <c r="D557" s="98"/>
      <c r="E557" s="98"/>
      <c r="F557" s="98"/>
      <c r="G557" s="98"/>
    </row>
    <row r="558" spans="1:7" ht="15.75" customHeight="1" x14ac:dyDescent="0.35">
      <c r="A558" s="98"/>
      <c r="B558" s="116"/>
      <c r="C558" s="98"/>
      <c r="D558" s="98"/>
      <c r="E558" s="98"/>
      <c r="F558" s="98"/>
      <c r="G558" s="98"/>
    </row>
    <row r="559" spans="1:7" ht="15.75" customHeight="1" x14ac:dyDescent="0.35">
      <c r="A559" s="98"/>
      <c r="B559" s="116"/>
      <c r="C559" s="98"/>
      <c r="D559" s="98"/>
      <c r="E559" s="98"/>
      <c r="F559" s="98"/>
      <c r="G559" s="98"/>
    </row>
    <row r="560" spans="1:7" ht="15.75" customHeight="1" x14ac:dyDescent="0.35">
      <c r="A560" s="98"/>
      <c r="B560" s="116"/>
      <c r="C560" s="98"/>
      <c r="D560" s="98"/>
      <c r="E560" s="98"/>
      <c r="F560" s="98"/>
      <c r="G560" s="98"/>
    </row>
    <row r="561" spans="1:7" ht="15.75" customHeight="1" x14ac:dyDescent="0.35">
      <c r="A561" s="98"/>
      <c r="B561" s="116"/>
      <c r="C561" s="98"/>
      <c r="D561" s="98"/>
      <c r="E561" s="98"/>
      <c r="F561" s="98"/>
      <c r="G561" s="98"/>
    </row>
    <row r="562" spans="1:7" ht="15.75" customHeight="1" x14ac:dyDescent="0.35">
      <c r="A562" s="98"/>
      <c r="B562" s="116"/>
      <c r="C562" s="98"/>
      <c r="D562" s="98"/>
      <c r="E562" s="98"/>
      <c r="F562" s="98"/>
      <c r="G562" s="98"/>
    </row>
    <row r="563" spans="1:7" ht="15.75" customHeight="1" x14ac:dyDescent="0.35">
      <c r="A563" s="98"/>
      <c r="B563" s="116"/>
      <c r="C563" s="98"/>
      <c r="D563" s="98"/>
      <c r="E563" s="98"/>
      <c r="F563" s="98"/>
      <c r="G563" s="98"/>
    </row>
    <row r="564" spans="1:7" ht="15.75" customHeight="1" x14ac:dyDescent="0.35">
      <c r="A564" s="98"/>
      <c r="B564" s="116"/>
      <c r="C564" s="98"/>
      <c r="D564" s="98"/>
      <c r="E564" s="98"/>
      <c r="F564" s="98"/>
      <c r="G564" s="98"/>
    </row>
    <row r="565" spans="1:7" ht="15.75" customHeight="1" x14ac:dyDescent="0.35">
      <c r="A565" s="98"/>
      <c r="B565" s="116"/>
      <c r="C565" s="98"/>
      <c r="D565" s="98"/>
      <c r="E565" s="98"/>
      <c r="F565" s="98"/>
      <c r="G565" s="98"/>
    </row>
    <row r="566" spans="1:7" ht="15.75" customHeight="1" x14ac:dyDescent="0.35">
      <c r="A566" s="98"/>
      <c r="B566" s="116"/>
      <c r="C566" s="98"/>
      <c r="D566" s="98"/>
      <c r="E566" s="98"/>
      <c r="F566" s="98"/>
      <c r="G566" s="98"/>
    </row>
    <row r="567" spans="1:7" ht="15.75" customHeight="1" x14ac:dyDescent="0.35">
      <c r="A567" s="98"/>
      <c r="B567" s="116"/>
      <c r="C567" s="98"/>
      <c r="D567" s="98"/>
      <c r="E567" s="98"/>
      <c r="F567" s="98"/>
      <c r="G567" s="98"/>
    </row>
    <row r="568" spans="1:7" ht="15.75" customHeight="1" x14ac:dyDescent="0.35">
      <c r="A568" s="98"/>
      <c r="B568" s="116"/>
      <c r="C568" s="98"/>
      <c r="D568" s="98"/>
      <c r="E568" s="98"/>
      <c r="F568" s="98"/>
      <c r="G568" s="98"/>
    </row>
    <row r="569" spans="1:7" ht="15.75" customHeight="1" x14ac:dyDescent="0.35">
      <c r="A569" s="98"/>
      <c r="B569" s="116"/>
      <c r="C569" s="98"/>
      <c r="D569" s="98"/>
      <c r="E569" s="98"/>
      <c r="F569" s="98"/>
      <c r="G569" s="98"/>
    </row>
    <row r="570" spans="1:7" ht="15.75" customHeight="1" x14ac:dyDescent="0.35">
      <c r="A570" s="98"/>
      <c r="B570" s="116"/>
      <c r="C570" s="98"/>
      <c r="D570" s="98"/>
      <c r="E570" s="98"/>
      <c r="F570" s="98"/>
      <c r="G570" s="98"/>
    </row>
    <row r="571" spans="1:7" ht="15.75" customHeight="1" x14ac:dyDescent="0.35">
      <c r="A571" s="98"/>
      <c r="B571" s="116"/>
      <c r="C571" s="98"/>
      <c r="D571" s="98"/>
      <c r="E571" s="98"/>
      <c r="F571" s="98"/>
      <c r="G571" s="98"/>
    </row>
    <row r="572" spans="1:7" ht="15.75" customHeight="1" x14ac:dyDescent="0.35">
      <c r="A572" s="98"/>
      <c r="B572" s="116"/>
      <c r="C572" s="98"/>
      <c r="D572" s="98"/>
      <c r="E572" s="98"/>
      <c r="F572" s="98"/>
      <c r="G572" s="98"/>
    </row>
    <row r="573" spans="1:7" ht="15.75" customHeight="1" x14ac:dyDescent="0.35">
      <c r="A573" s="98"/>
      <c r="B573" s="116"/>
      <c r="C573" s="98"/>
      <c r="D573" s="98"/>
      <c r="E573" s="98"/>
      <c r="F573" s="98"/>
      <c r="G573" s="98"/>
    </row>
    <row r="574" spans="1:7" ht="15.75" customHeight="1" x14ac:dyDescent="0.35">
      <c r="A574" s="98"/>
      <c r="B574" s="116"/>
      <c r="C574" s="98"/>
      <c r="D574" s="98"/>
      <c r="E574" s="98"/>
      <c r="F574" s="98"/>
      <c r="G574" s="98"/>
    </row>
    <row r="575" spans="1:7" ht="15.75" customHeight="1" x14ac:dyDescent="0.35">
      <c r="A575" s="98"/>
      <c r="B575" s="116"/>
      <c r="C575" s="98"/>
      <c r="D575" s="98"/>
      <c r="E575" s="98"/>
      <c r="F575" s="98"/>
      <c r="G575" s="98"/>
    </row>
    <row r="576" spans="1:7" ht="15.75" customHeight="1" x14ac:dyDescent="0.35">
      <c r="A576" s="98"/>
      <c r="B576" s="116"/>
      <c r="C576" s="98"/>
      <c r="D576" s="98"/>
      <c r="E576" s="98"/>
      <c r="F576" s="98"/>
      <c r="G576" s="98"/>
    </row>
    <row r="577" spans="1:7" ht="15.75" customHeight="1" x14ac:dyDescent="0.35">
      <c r="A577" s="98"/>
      <c r="B577" s="116"/>
      <c r="C577" s="98"/>
      <c r="D577" s="98"/>
      <c r="E577" s="98"/>
      <c r="F577" s="98"/>
      <c r="G577" s="98"/>
    </row>
    <row r="578" spans="1:7" ht="15.75" customHeight="1" x14ac:dyDescent="0.35">
      <c r="A578" s="98"/>
      <c r="B578" s="116"/>
      <c r="C578" s="98"/>
      <c r="D578" s="98"/>
      <c r="E578" s="98"/>
      <c r="F578" s="98"/>
      <c r="G578" s="98"/>
    </row>
    <row r="579" spans="1:7" ht="15.75" customHeight="1" x14ac:dyDescent="0.35">
      <c r="A579" s="98"/>
      <c r="B579" s="116"/>
      <c r="C579" s="98"/>
      <c r="D579" s="98"/>
      <c r="E579" s="98"/>
      <c r="F579" s="98"/>
      <c r="G579" s="98"/>
    </row>
    <row r="580" spans="1:7" ht="15.75" customHeight="1" x14ac:dyDescent="0.35">
      <c r="A580" s="98"/>
      <c r="B580" s="116"/>
      <c r="C580" s="98"/>
      <c r="D580" s="98"/>
      <c r="E580" s="98"/>
      <c r="F580" s="98"/>
      <c r="G580" s="98"/>
    </row>
    <row r="581" spans="1:7" ht="15.75" customHeight="1" x14ac:dyDescent="0.35">
      <c r="A581" s="98"/>
      <c r="B581" s="116"/>
      <c r="C581" s="98"/>
      <c r="D581" s="98"/>
      <c r="E581" s="98"/>
      <c r="F581" s="98"/>
      <c r="G581" s="98"/>
    </row>
    <row r="582" spans="1:7" ht="15.75" customHeight="1" x14ac:dyDescent="0.35">
      <c r="A582" s="98"/>
      <c r="B582" s="116"/>
      <c r="C582" s="98"/>
      <c r="D582" s="98"/>
      <c r="E582" s="98"/>
      <c r="F582" s="98"/>
      <c r="G582" s="98"/>
    </row>
    <row r="583" spans="1:7" ht="15.75" customHeight="1" x14ac:dyDescent="0.35">
      <c r="A583" s="98"/>
      <c r="B583" s="116"/>
      <c r="C583" s="98"/>
      <c r="D583" s="98"/>
      <c r="E583" s="98"/>
      <c r="F583" s="98"/>
      <c r="G583" s="98"/>
    </row>
    <row r="584" spans="1:7" ht="15.75" customHeight="1" x14ac:dyDescent="0.35">
      <c r="A584" s="98"/>
      <c r="B584" s="116"/>
      <c r="C584" s="98"/>
      <c r="D584" s="98"/>
      <c r="E584" s="98"/>
      <c r="F584" s="98"/>
      <c r="G584" s="98"/>
    </row>
    <row r="585" spans="1:7" ht="15.75" customHeight="1" x14ac:dyDescent="0.35">
      <c r="A585" s="98"/>
      <c r="B585" s="116"/>
      <c r="C585" s="98"/>
      <c r="D585" s="98"/>
      <c r="E585" s="98"/>
      <c r="F585" s="98"/>
      <c r="G585" s="98"/>
    </row>
    <row r="586" spans="1:7" ht="15.75" customHeight="1" x14ac:dyDescent="0.35">
      <c r="A586" s="98"/>
      <c r="B586" s="116"/>
      <c r="C586" s="98"/>
      <c r="D586" s="98"/>
      <c r="E586" s="98"/>
      <c r="F586" s="98"/>
      <c r="G586" s="98"/>
    </row>
    <row r="587" spans="1:7" ht="15.75" customHeight="1" x14ac:dyDescent="0.35">
      <c r="A587" s="98"/>
      <c r="B587" s="116"/>
      <c r="C587" s="98"/>
      <c r="D587" s="98"/>
      <c r="E587" s="98"/>
      <c r="F587" s="98"/>
      <c r="G587" s="98"/>
    </row>
    <row r="588" spans="1:7" ht="15.75" customHeight="1" x14ac:dyDescent="0.35">
      <c r="A588" s="98"/>
      <c r="B588" s="116"/>
      <c r="C588" s="98"/>
      <c r="D588" s="98"/>
      <c r="E588" s="98"/>
      <c r="F588" s="98"/>
      <c r="G588" s="98"/>
    </row>
    <row r="589" spans="1:7" ht="15.75" customHeight="1" x14ac:dyDescent="0.35">
      <c r="A589" s="98"/>
      <c r="B589" s="116"/>
      <c r="C589" s="98"/>
      <c r="D589" s="98"/>
      <c r="E589" s="98"/>
      <c r="F589" s="98"/>
      <c r="G589" s="98"/>
    </row>
    <row r="590" spans="1:7" ht="15.75" customHeight="1" x14ac:dyDescent="0.35">
      <c r="A590" s="98"/>
      <c r="B590" s="116"/>
      <c r="C590" s="98"/>
      <c r="D590" s="98"/>
      <c r="E590" s="98"/>
      <c r="F590" s="98"/>
      <c r="G590" s="98"/>
    </row>
    <row r="591" spans="1:7" ht="15.75" customHeight="1" x14ac:dyDescent="0.35">
      <c r="A591" s="98"/>
      <c r="B591" s="116"/>
      <c r="C591" s="98"/>
      <c r="D591" s="98"/>
      <c r="E591" s="98"/>
      <c r="F591" s="98"/>
      <c r="G591" s="98"/>
    </row>
    <row r="592" spans="1:7" ht="15.75" customHeight="1" x14ac:dyDescent="0.35">
      <c r="A592" s="98"/>
      <c r="B592" s="116"/>
      <c r="C592" s="98"/>
      <c r="D592" s="98"/>
      <c r="E592" s="98"/>
      <c r="F592" s="98"/>
      <c r="G592" s="98"/>
    </row>
    <row r="593" spans="1:7" ht="15.75" customHeight="1" x14ac:dyDescent="0.35">
      <c r="A593" s="98"/>
      <c r="B593" s="116"/>
      <c r="C593" s="98"/>
      <c r="D593" s="98"/>
      <c r="E593" s="98"/>
      <c r="F593" s="98"/>
      <c r="G593" s="98"/>
    </row>
    <row r="594" spans="1:7" ht="15.75" customHeight="1" x14ac:dyDescent="0.35">
      <c r="A594" s="98"/>
      <c r="B594" s="116"/>
      <c r="C594" s="98"/>
      <c r="D594" s="98"/>
      <c r="E594" s="98"/>
      <c r="F594" s="98"/>
      <c r="G594" s="98"/>
    </row>
    <row r="595" spans="1:7" ht="15.75" customHeight="1" x14ac:dyDescent="0.35">
      <c r="A595" s="98"/>
      <c r="B595" s="116"/>
      <c r="C595" s="98"/>
      <c r="D595" s="98"/>
      <c r="E595" s="98"/>
      <c r="F595" s="98"/>
      <c r="G595" s="98"/>
    </row>
    <row r="596" spans="1:7" ht="15.75" customHeight="1" x14ac:dyDescent="0.35">
      <c r="A596" s="98"/>
      <c r="B596" s="116"/>
      <c r="C596" s="98"/>
      <c r="D596" s="98"/>
      <c r="E596" s="98"/>
      <c r="F596" s="98"/>
      <c r="G596" s="98"/>
    </row>
    <row r="597" spans="1:7" ht="15.75" customHeight="1" x14ac:dyDescent="0.35">
      <c r="A597" s="98"/>
      <c r="B597" s="116"/>
      <c r="C597" s="98"/>
      <c r="D597" s="98"/>
      <c r="E597" s="98"/>
      <c r="F597" s="98"/>
      <c r="G597" s="98"/>
    </row>
    <row r="598" spans="1:7" ht="15.75" customHeight="1" x14ac:dyDescent="0.35">
      <c r="A598" s="98"/>
      <c r="B598" s="116"/>
      <c r="C598" s="98"/>
      <c r="D598" s="98"/>
      <c r="E598" s="98"/>
      <c r="F598" s="98"/>
      <c r="G598" s="98"/>
    </row>
    <row r="599" spans="1:7" ht="15.75" customHeight="1" x14ac:dyDescent="0.35">
      <c r="A599" s="98"/>
      <c r="B599" s="116"/>
      <c r="C599" s="98"/>
      <c r="D599" s="98"/>
      <c r="E599" s="98"/>
      <c r="F599" s="98"/>
      <c r="G599" s="98"/>
    </row>
    <row r="600" spans="1:7" ht="15.75" customHeight="1" x14ac:dyDescent="0.35">
      <c r="A600" s="98"/>
      <c r="B600" s="116"/>
      <c r="C600" s="98"/>
      <c r="D600" s="98"/>
      <c r="E600" s="98"/>
      <c r="F600" s="98"/>
      <c r="G600" s="98"/>
    </row>
    <row r="601" spans="1:7" ht="15.75" customHeight="1" x14ac:dyDescent="0.35">
      <c r="A601" s="98"/>
      <c r="B601" s="116"/>
      <c r="C601" s="98"/>
      <c r="D601" s="98"/>
      <c r="E601" s="98"/>
      <c r="F601" s="98"/>
      <c r="G601" s="98"/>
    </row>
    <row r="602" spans="1:7" ht="15.75" customHeight="1" x14ac:dyDescent="0.35">
      <c r="A602" s="98"/>
      <c r="B602" s="116"/>
      <c r="C602" s="98"/>
      <c r="D602" s="98"/>
      <c r="E602" s="98"/>
      <c r="F602" s="98"/>
      <c r="G602" s="98"/>
    </row>
    <row r="603" spans="1:7" ht="15.75" customHeight="1" x14ac:dyDescent="0.35">
      <c r="A603" s="98"/>
      <c r="B603" s="116"/>
      <c r="C603" s="98"/>
      <c r="D603" s="98"/>
      <c r="E603" s="98"/>
      <c r="F603" s="98"/>
      <c r="G603" s="98"/>
    </row>
    <row r="604" spans="1:7" ht="15.75" customHeight="1" x14ac:dyDescent="0.35">
      <c r="A604" s="98"/>
      <c r="B604" s="116"/>
      <c r="C604" s="98"/>
      <c r="D604" s="98"/>
      <c r="E604" s="98"/>
      <c r="F604" s="98"/>
      <c r="G604" s="98"/>
    </row>
    <row r="605" spans="1:7" ht="15.75" customHeight="1" x14ac:dyDescent="0.35">
      <c r="A605" s="98"/>
      <c r="B605" s="116"/>
      <c r="C605" s="98"/>
      <c r="D605" s="98"/>
      <c r="E605" s="98"/>
      <c r="F605" s="98"/>
      <c r="G605" s="98"/>
    </row>
    <row r="606" spans="1:7" ht="15.75" customHeight="1" x14ac:dyDescent="0.35">
      <c r="A606" s="98"/>
      <c r="B606" s="116"/>
      <c r="C606" s="98"/>
      <c r="D606" s="98"/>
      <c r="E606" s="98"/>
      <c r="F606" s="98"/>
      <c r="G606" s="98"/>
    </row>
    <row r="607" spans="1:7" ht="15.75" customHeight="1" x14ac:dyDescent="0.35">
      <c r="A607" s="98"/>
      <c r="B607" s="116"/>
      <c r="C607" s="98"/>
      <c r="D607" s="98"/>
      <c r="E607" s="98"/>
      <c r="F607" s="98"/>
      <c r="G607" s="98"/>
    </row>
    <row r="608" spans="1:7" ht="15.75" customHeight="1" x14ac:dyDescent="0.35">
      <c r="A608" s="98"/>
      <c r="B608" s="116"/>
      <c r="C608" s="98"/>
      <c r="D608" s="98"/>
      <c r="E608" s="98"/>
      <c r="F608" s="98"/>
      <c r="G608" s="98"/>
    </row>
    <row r="609" spans="1:7" ht="15.75" customHeight="1" x14ac:dyDescent="0.35">
      <c r="A609" s="98"/>
      <c r="B609" s="116"/>
      <c r="C609" s="98"/>
      <c r="D609" s="98"/>
      <c r="E609" s="98"/>
      <c r="F609" s="98"/>
      <c r="G609" s="98"/>
    </row>
    <row r="610" spans="1:7" ht="15.75" customHeight="1" x14ac:dyDescent="0.35">
      <c r="A610" s="98"/>
      <c r="B610" s="116"/>
      <c r="C610" s="98"/>
      <c r="D610" s="98"/>
      <c r="E610" s="98"/>
      <c r="F610" s="98"/>
      <c r="G610" s="98"/>
    </row>
    <row r="611" spans="1:7" ht="15.75" customHeight="1" x14ac:dyDescent="0.35">
      <c r="A611" s="98"/>
      <c r="B611" s="116"/>
      <c r="C611" s="98"/>
      <c r="D611" s="98"/>
      <c r="E611" s="98"/>
      <c r="F611" s="98"/>
      <c r="G611" s="98"/>
    </row>
    <row r="612" spans="1:7" ht="15.75" customHeight="1" x14ac:dyDescent="0.35">
      <c r="A612" s="98"/>
      <c r="B612" s="116"/>
      <c r="C612" s="98"/>
      <c r="D612" s="98"/>
      <c r="E612" s="98"/>
      <c r="F612" s="98"/>
      <c r="G612" s="98"/>
    </row>
    <row r="613" spans="1:7" ht="15.75" customHeight="1" x14ac:dyDescent="0.35">
      <c r="A613" s="98"/>
      <c r="B613" s="116"/>
      <c r="C613" s="98"/>
      <c r="D613" s="98"/>
      <c r="E613" s="98"/>
      <c r="F613" s="98"/>
      <c r="G613" s="98"/>
    </row>
    <row r="614" spans="1:7" ht="15.75" customHeight="1" x14ac:dyDescent="0.35">
      <c r="A614" s="98"/>
      <c r="B614" s="116"/>
      <c r="C614" s="98"/>
      <c r="D614" s="98"/>
      <c r="E614" s="98"/>
      <c r="F614" s="98"/>
      <c r="G614" s="98"/>
    </row>
    <row r="615" spans="1:7" ht="15.75" customHeight="1" x14ac:dyDescent="0.35">
      <c r="A615" s="98"/>
      <c r="B615" s="116"/>
      <c r="C615" s="98"/>
      <c r="D615" s="98"/>
      <c r="E615" s="98"/>
      <c r="F615" s="98"/>
      <c r="G615" s="98"/>
    </row>
    <row r="616" spans="1:7" ht="15.75" customHeight="1" x14ac:dyDescent="0.35">
      <c r="A616" s="98"/>
      <c r="B616" s="116"/>
      <c r="C616" s="98"/>
      <c r="D616" s="98"/>
      <c r="E616" s="98"/>
      <c r="F616" s="98"/>
      <c r="G616" s="98"/>
    </row>
    <row r="617" spans="1:7" ht="15.75" customHeight="1" x14ac:dyDescent="0.35">
      <c r="A617" s="98"/>
      <c r="B617" s="116"/>
      <c r="C617" s="98"/>
      <c r="D617" s="98"/>
      <c r="E617" s="98"/>
      <c r="F617" s="98"/>
      <c r="G617" s="98"/>
    </row>
    <row r="618" spans="1:7" ht="15.75" customHeight="1" x14ac:dyDescent="0.35">
      <c r="A618" s="98"/>
      <c r="B618" s="116"/>
      <c r="C618" s="98"/>
      <c r="D618" s="98"/>
      <c r="E618" s="98"/>
      <c r="F618" s="98"/>
      <c r="G618" s="98"/>
    </row>
    <row r="619" spans="1:7" ht="15.75" customHeight="1" x14ac:dyDescent="0.35">
      <c r="A619" s="98"/>
      <c r="B619" s="116"/>
      <c r="C619" s="98"/>
      <c r="D619" s="98"/>
      <c r="E619" s="98"/>
      <c r="F619" s="98"/>
      <c r="G619" s="98"/>
    </row>
    <row r="620" spans="1:7" ht="15.75" customHeight="1" x14ac:dyDescent="0.35">
      <c r="A620" s="98"/>
      <c r="B620" s="116"/>
      <c r="C620" s="98"/>
      <c r="D620" s="98"/>
      <c r="E620" s="98"/>
      <c r="F620" s="98"/>
      <c r="G620" s="98"/>
    </row>
    <row r="621" spans="1:7" ht="15.75" customHeight="1" x14ac:dyDescent="0.35">
      <c r="A621" s="98"/>
      <c r="B621" s="116"/>
      <c r="C621" s="98"/>
      <c r="D621" s="98"/>
      <c r="E621" s="98"/>
      <c r="F621" s="98"/>
      <c r="G621" s="98"/>
    </row>
    <row r="622" spans="1:7" ht="15.75" customHeight="1" x14ac:dyDescent="0.35">
      <c r="A622" s="98"/>
      <c r="B622" s="116"/>
      <c r="C622" s="98"/>
      <c r="D622" s="98"/>
      <c r="E622" s="98"/>
      <c r="F622" s="98"/>
      <c r="G622" s="98"/>
    </row>
    <row r="623" spans="1:7" ht="15.75" customHeight="1" x14ac:dyDescent="0.35">
      <c r="A623" s="98"/>
      <c r="B623" s="116"/>
      <c r="C623" s="98"/>
      <c r="D623" s="98"/>
      <c r="E623" s="98"/>
      <c r="F623" s="98"/>
      <c r="G623" s="98"/>
    </row>
    <row r="624" spans="1:7" ht="15.75" customHeight="1" x14ac:dyDescent="0.35">
      <c r="A624" s="98"/>
      <c r="B624" s="116"/>
      <c r="C624" s="98"/>
      <c r="D624" s="98"/>
      <c r="E624" s="98"/>
      <c r="F624" s="98"/>
      <c r="G624" s="98"/>
    </row>
    <row r="625" spans="1:7" ht="15.75" customHeight="1" x14ac:dyDescent="0.35">
      <c r="A625" s="98"/>
      <c r="B625" s="116"/>
      <c r="C625" s="98"/>
      <c r="D625" s="98"/>
      <c r="E625" s="98"/>
      <c r="F625" s="98"/>
      <c r="G625" s="98"/>
    </row>
    <row r="626" spans="1:7" ht="15.75" customHeight="1" x14ac:dyDescent="0.35">
      <c r="A626" s="98"/>
      <c r="B626" s="116"/>
      <c r="C626" s="98"/>
      <c r="D626" s="98"/>
      <c r="E626" s="98"/>
      <c r="F626" s="98"/>
      <c r="G626" s="98"/>
    </row>
    <row r="627" spans="1:7" ht="15.75" customHeight="1" x14ac:dyDescent="0.35">
      <c r="A627" s="98"/>
      <c r="B627" s="116"/>
      <c r="C627" s="98"/>
      <c r="D627" s="98"/>
      <c r="E627" s="98"/>
      <c r="F627" s="98"/>
      <c r="G627" s="98"/>
    </row>
    <row r="628" spans="1:7" ht="15.75" customHeight="1" x14ac:dyDescent="0.35">
      <c r="A628" s="98"/>
      <c r="B628" s="116"/>
      <c r="C628" s="98"/>
      <c r="D628" s="98"/>
      <c r="E628" s="98"/>
      <c r="F628" s="98"/>
      <c r="G628" s="98"/>
    </row>
    <row r="629" spans="1:7" ht="15.75" customHeight="1" x14ac:dyDescent="0.35">
      <c r="A629" s="98"/>
      <c r="B629" s="116"/>
      <c r="C629" s="98"/>
      <c r="D629" s="98"/>
      <c r="E629" s="98"/>
      <c r="F629" s="98"/>
      <c r="G629" s="98"/>
    </row>
    <row r="630" spans="1:7" ht="15.75" customHeight="1" x14ac:dyDescent="0.35">
      <c r="A630" s="98"/>
      <c r="B630" s="116"/>
      <c r="C630" s="98"/>
      <c r="D630" s="98"/>
      <c r="E630" s="98"/>
      <c r="F630" s="98"/>
      <c r="G630" s="98"/>
    </row>
    <row r="631" spans="1:7" ht="15.75" customHeight="1" x14ac:dyDescent="0.35">
      <c r="A631" s="98"/>
      <c r="B631" s="116"/>
      <c r="C631" s="98"/>
      <c r="D631" s="98"/>
      <c r="E631" s="98"/>
      <c r="F631" s="98"/>
      <c r="G631" s="98"/>
    </row>
    <row r="632" spans="1:7" ht="15.75" customHeight="1" x14ac:dyDescent="0.35">
      <c r="A632" s="98"/>
      <c r="B632" s="116"/>
      <c r="C632" s="98"/>
      <c r="D632" s="98"/>
      <c r="E632" s="98"/>
      <c r="F632" s="98"/>
      <c r="G632" s="98"/>
    </row>
    <row r="633" spans="1:7" ht="15.75" customHeight="1" x14ac:dyDescent="0.35">
      <c r="A633" s="98"/>
      <c r="B633" s="116"/>
      <c r="C633" s="98"/>
      <c r="D633" s="98"/>
      <c r="E633" s="98"/>
      <c r="F633" s="98"/>
      <c r="G633" s="98"/>
    </row>
    <row r="634" spans="1:7" ht="15.75" customHeight="1" x14ac:dyDescent="0.35">
      <c r="A634" s="98"/>
      <c r="B634" s="116"/>
      <c r="C634" s="98"/>
      <c r="D634" s="98"/>
      <c r="E634" s="98"/>
      <c r="F634" s="98"/>
      <c r="G634" s="98"/>
    </row>
    <row r="635" spans="1:7" ht="15.75" customHeight="1" x14ac:dyDescent="0.35">
      <c r="A635" s="98"/>
      <c r="B635" s="116"/>
      <c r="C635" s="98"/>
      <c r="D635" s="98"/>
      <c r="E635" s="98"/>
      <c r="F635" s="98"/>
      <c r="G635" s="98"/>
    </row>
    <row r="636" spans="1:7" ht="15.75" customHeight="1" x14ac:dyDescent="0.35">
      <c r="A636" s="98"/>
      <c r="B636" s="116"/>
      <c r="C636" s="98"/>
      <c r="D636" s="98"/>
      <c r="E636" s="98"/>
      <c r="F636" s="98"/>
      <c r="G636" s="98"/>
    </row>
    <row r="637" spans="1:7" ht="15.75" customHeight="1" x14ac:dyDescent="0.35">
      <c r="A637" s="98"/>
      <c r="B637" s="116"/>
      <c r="C637" s="98"/>
      <c r="D637" s="98"/>
      <c r="E637" s="98"/>
      <c r="F637" s="98"/>
      <c r="G637" s="98"/>
    </row>
    <row r="638" spans="1:7" ht="15.75" customHeight="1" x14ac:dyDescent="0.35">
      <c r="A638" s="98"/>
      <c r="B638" s="116"/>
      <c r="C638" s="98"/>
      <c r="D638" s="98"/>
      <c r="E638" s="98"/>
      <c r="F638" s="98"/>
      <c r="G638" s="98"/>
    </row>
    <row r="639" spans="1:7" ht="15.75" customHeight="1" x14ac:dyDescent="0.35">
      <c r="A639" s="98"/>
      <c r="B639" s="116"/>
      <c r="C639" s="98"/>
      <c r="D639" s="98"/>
      <c r="E639" s="98"/>
      <c r="F639" s="98"/>
      <c r="G639" s="98"/>
    </row>
    <row r="640" spans="1:7" ht="15.75" customHeight="1" x14ac:dyDescent="0.35">
      <c r="A640" s="98"/>
      <c r="B640" s="116"/>
      <c r="C640" s="98"/>
      <c r="D640" s="98"/>
      <c r="E640" s="98"/>
      <c r="F640" s="98"/>
      <c r="G640" s="98"/>
    </row>
    <row r="641" spans="1:7" ht="15.75" customHeight="1" x14ac:dyDescent="0.35">
      <c r="A641" s="98"/>
      <c r="B641" s="116"/>
      <c r="C641" s="98"/>
      <c r="D641" s="98"/>
      <c r="E641" s="98"/>
      <c r="F641" s="98"/>
      <c r="G641" s="98"/>
    </row>
    <row r="642" spans="1:7" ht="15.75" customHeight="1" x14ac:dyDescent="0.35">
      <c r="A642" s="98"/>
      <c r="B642" s="116"/>
      <c r="C642" s="98"/>
      <c r="D642" s="98"/>
      <c r="E642" s="98"/>
      <c r="F642" s="98"/>
      <c r="G642" s="98"/>
    </row>
    <row r="643" spans="1:7" ht="15.75" customHeight="1" x14ac:dyDescent="0.35">
      <c r="A643" s="98"/>
      <c r="B643" s="116"/>
      <c r="C643" s="98"/>
      <c r="D643" s="98"/>
      <c r="E643" s="98"/>
      <c r="F643" s="98"/>
      <c r="G643" s="98"/>
    </row>
    <row r="644" spans="1:7" ht="15.75" customHeight="1" x14ac:dyDescent="0.35">
      <c r="A644" s="98"/>
      <c r="B644" s="116"/>
      <c r="C644" s="98"/>
      <c r="D644" s="98"/>
      <c r="E644" s="98"/>
      <c r="F644" s="98"/>
      <c r="G644" s="98"/>
    </row>
    <row r="645" spans="1:7" ht="15.75" customHeight="1" x14ac:dyDescent="0.35">
      <c r="A645" s="98"/>
      <c r="B645" s="116"/>
      <c r="C645" s="98"/>
      <c r="D645" s="98"/>
      <c r="E645" s="98"/>
      <c r="F645" s="98"/>
      <c r="G645" s="98"/>
    </row>
    <row r="646" spans="1:7" ht="15.75" customHeight="1" x14ac:dyDescent="0.35">
      <c r="A646" s="98"/>
      <c r="B646" s="116"/>
      <c r="C646" s="98"/>
      <c r="D646" s="98"/>
      <c r="E646" s="98"/>
      <c r="F646" s="98"/>
      <c r="G646" s="98"/>
    </row>
    <row r="647" spans="1:7" ht="15.75" customHeight="1" x14ac:dyDescent="0.35">
      <c r="A647" s="98"/>
      <c r="B647" s="116"/>
      <c r="C647" s="98"/>
      <c r="D647" s="98"/>
      <c r="E647" s="98"/>
      <c r="F647" s="98"/>
      <c r="G647" s="98"/>
    </row>
    <row r="648" spans="1:7" ht="15.75" customHeight="1" x14ac:dyDescent="0.35">
      <c r="A648" s="98"/>
      <c r="B648" s="116"/>
      <c r="C648" s="98"/>
      <c r="D648" s="98"/>
      <c r="E648" s="98"/>
      <c r="F648" s="98"/>
      <c r="G648" s="98"/>
    </row>
    <row r="649" spans="1:7" ht="15.75" customHeight="1" x14ac:dyDescent="0.35">
      <c r="A649" s="98"/>
      <c r="B649" s="116"/>
      <c r="C649" s="98"/>
      <c r="D649" s="98"/>
      <c r="E649" s="98"/>
      <c r="F649" s="98"/>
      <c r="G649" s="98"/>
    </row>
    <row r="650" spans="1:7" ht="15.75" customHeight="1" x14ac:dyDescent="0.35">
      <c r="A650" s="98"/>
      <c r="B650" s="116"/>
      <c r="C650" s="98"/>
      <c r="D650" s="98"/>
      <c r="E650" s="98"/>
      <c r="F650" s="98"/>
      <c r="G650" s="98"/>
    </row>
    <row r="651" spans="1:7" ht="15.75" customHeight="1" x14ac:dyDescent="0.35">
      <c r="A651" s="98"/>
      <c r="B651" s="116"/>
      <c r="C651" s="98"/>
      <c r="D651" s="98"/>
      <c r="E651" s="98"/>
      <c r="F651" s="98"/>
      <c r="G651" s="98"/>
    </row>
    <row r="652" spans="1:7" ht="15.75" customHeight="1" x14ac:dyDescent="0.35">
      <c r="A652" s="98"/>
      <c r="B652" s="116"/>
      <c r="C652" s="98"/>
      <c r="D652" s="98"/>
      <c r="E652" s="98"/>
      <c r="F652" s="98"/>
      <c r="G652" s="98"/>
    </row>
    <row r="653" spans="1:7" ht="15.75" customHeight="1" x14ac:dyDescent="0.35">
      <c r="A653" s="98"/>
      <c r="B653" s="116"/>
      <c r="C653" s="98"/>
      <c r="D653" s="98"/>
      <c r="E653" s="98"/>
      <c r="F653" s="98"/>
      <c r="G653" s="98"/>
    </row>
    <row r="654" spans="1:7" ht="15.75" customHeight="1" x14ac:dyDescent="0.35">
      <c r="A654" s="98"/>
      <c r="B654" s="116"/>
      <c r="C654" s="98"/>
      <c r="D654" s="98"/>
      <c r="E654" s="98"/>
      <c r="F654" s="98"/>
      <c r="G654" s="98"/>
    </row>
    <row r="655" spans="1:7" ht="15.75" customHeight="1" x14ac:dyDescent="0.35">
      <c r="A655" s="98"/>
      <c r="B655" s="116"/>
      <c r="C655" s="98"/>
      <c r="D655" s="98"/>
      <c r="E655" s="98"/>
      <c r="F655" s="98"/>
      <c r="G655" s="98"/>
    </row>
    <row r="656" spans="1:7" ht="15.75" customHeight="1" x14ac:dyDescent="0.35">
      <c r="A656" s="98"/>
      <c r="B656" s="116"/>
      <c r="C656" s="98"/>
      <c r="D656" s="98"/>
      <c r="E656" s="98"/>
      <c r="F656" s="98"/>
      <c r="G656" s="98"/>
    </row>
    <row r="657" spans="1:7" ht="15.75" customHeight="1" x14ac:dyDescent="0.35">
      <c r="A657" s="98"/>
      <c r="B657" s="116"/>
      <c r="C657" s="98"/>
      <c r="D657" s="98"/>
      <c r="E657" s="98"/>
      <c r="F657" s="98"/>
      <c r="G657" s="98"/>
    </row>
    <row r="658" spans="1:7" ht="15.75" customHeight="1" x14ac:dyDescent="0.35">
      <c r="A658" s="98"/>
      <c r="B658" s="116"/>
      <c r="C658" s="98"/>
      <c r="D658" s="98"/>
      <c r="E658" s="98"/>
      <c r="F658" s="98"/>
      <c r="G658" s="98"/>
    </row>
    <row r="659" spans="1:7" ht="15.75" customHeight="1" x14ac:dyDescent="0.35">
      <c r="A659" s="98"/>
      <c r="B659" s="116"/>
      <c r="C659" s="98"/>
      <c r="D659" s="98"/>
      <c r="E659" s="98"/>
      <c r="F659" s="98"/>
      <c r="G659" s="98"/>
    </row>
    <row r="660" spans="1:7" ht="15.75" customHeight="1" x14ac:dyDescent="0.35">
      <c r="A660" s="98"/>
      <c r="B660" s="116"/>
      <c r="C660" s="98"/>
      <c r="D660" s="98"/>
      <c r="E660" s="98"/>
      <c r="F660" s="98"/>
      <c r="G660" s="98"/>
    </row>
    <row r="661" spans="1:7" ht="15.75" customHeight="1" x14ac:dyDescent="0.35">
      <c r="A661" s="98"/>
      <c r="B661" s="116"/>
      <c r="C661" s="98"/>
      <c r="D661" s="98"/>
      <c r="E661" s="98"/>
      <c r="F661" s="98"/>
      <c r="G661" s="98"/>
    </row>
    <row r="662" spans="1:7" ht="15.75" customHeight="1" x14ac:dyDescent="0.35">
      <c r="A662" s="98"/>
      <c r="B662" s="116"/>
      <c r="C662" s="98"/>
      <c r="D662" s="98"/>
      <c r="E662" s="98"/>
      <c r="F662" s="98"/>
      <c r="G662" s="98"/>
    </row>
    <row r="663" spans="1:7" ht="15.75" customHeight="1" x14ac:dyDescent="0.35">
      <c r="A663" s="98"/>
      <c r="B663" s="116"/>
      <c r="C663" s="98"/>
      <c r="D663" s="98"/>
      <c r="E663" s="98"/>
      <c r="F663" s="98"/>
      <c r="G663" s="98"/>
    </row>
    <row r="664" spans="1:7" ht="15.75" customHeight="1" x14ac:dyDescent="0.35">
      <c r="A664" s="98"/>
      <c r="B664" s="116"/>
      <c r="C664" s="98"/>
      <c r="D664" s="98"/>
      <c r="E664" s="98"/>
      <c r="F664" s="98"/>
      <c r="G664" s="98"/>
    </row>
    <row r="665" spans="1:7" ht="15.75" customHeight="1" x14ac:dyDescent="0.35">
      <c r="A665" s="98"/>
      <c r="B665" s="116"/>
      <c r="C665" s="98"/>
      <c r="D665" s="98"/>
      <c r="E665" s="98"/>
      <c r="F665" s="98"/>
      <c r="G665" s="98"/>
    </row>
    <row r="666" spans="1:7" ht="15.75" customHeight="1" x14ac:dyDescent="0.35">
      <c r="A666" s="98"/>
      <c r="B666" s="116"/>
      <c r="C666" s="98"/>
      <c r="D666" s="98"/>
      <c r="E666" s="98"/>
      <c r="F666" s="98"/>
      <c r="G666" s="98"/>
    </row>
    <row r="667" spans="1:7" ht="15.75" customHeight="1" x14ac:dyDescent="0.35">
      <c r="A667" s="98"/>
      <c r="B667" s="116"/>
      <c r="C667" s="98"/>
      <c r="D667" s="98"/>
      <c r="E667" s="98"/>
      <c r="F667" s="98"/>
      <c r="G667" s="98"/>
    </row>
    <row r="668" spans="1:7" ht="15.75" customHeight="1" x14ac:dyDescent="0.35">
      <c r="A668" s="98"/>
      <c r="B668" s="116"/>
      <c r="C668" s="98"/>
      <c r="D668" s="98"/>
      <c r="E668" s="98"/>
      <c r="F668" s="98"/>
      <c r="G668" s="98"/>
    </row>
    <row r="669" spans="1:7" ht="15.75" customHeight="1" x14ac:dyDescent="0.35">
      <c r="A669" s="98"/>
      <c r="B669" s="116"/>
      <c r="C669" s="98"/>
      <c r="D669" s="98"/>
      <c r="E669" s="98"/>
      <c r="F669" s="98"/>
      <c r="G669" s="98"/>
    </row>
    <row r="670" spans="1:7" ht="15.75" customHeight="1" x14ac:dyDescent="0.35">
      <c r="A670" s="98"/>
      <c r="B670" s="116"/>
      <c r="C670" s="98"/>
      <c r="D670" s="98"/>
      <c r="E670" s="98"/>
      <c r="F670" s="98"/>
      <c r="G670" s="98"/>
    </row>
    <row r="671" spans="1:7" ht="15.75" customHeight="1" x14ac:dyDescent="0.35">
      <c r="A671" s="98"/>
      <c r="B671" s="116"/>
      <c r="C671" s="98"/>
      <c r="D671" s="98"/>
      <c r="E671" s="98"/>
      <c r="F671" s="98"/>
      <c r="G671" s="98"/>
    </row>
    <row r="672" spans="1:7" ht="15.75" customHeight="1" x14ac:dyDescent="0.35">
      <c r="A672" s="98"/>
      <c r="B672" s="116"/>
      <c r="C672" s="98"/>
      <c r="D672" s="98"/>
      <c r="E672" s="98"/>
      <c r="F672" s="98"/>
      <c r="G672" s="98"/>
    </row>
    <row r="673" spans="1:7" ht="15.75" customHeight="1" x14ac:dyDescent="0.35">
      <c r="A673" s="98"/>
      <c r="B673" s="116"/>
      <c r="C673" s="98"/>
      <c r="D673" s="98"/>
      <c r="E673" s="98"/>
      <c r="F673" s="98"/>
      <c r="G673" s="98"/>
    </row>
    <row r="674" spans="1:7" ht="15.75" customHeight="1" x14ac:dyDescent="0.35">
      <c r="A674" s="98"/>
      <c r="B674" s="116"/>
      <c r="C674" s="98"/>
      <c r="D674" s="98"/>
      <c r="E674" s="98"/>
      <c r="F674" s="98"/>
      <c r="G674" s="98"/>
    </row>
    <row r="675" spans="1:7" ht="15.75" customHeight="1" x14ac:dyDescent="0.35">
      <c r="A675" s="98"/>
      <c r="B675" s="116"/>
      <c r="C675" s="98"/>
      <c r="D675" s="98"/>
      <c r="E675" s="98"/>
      <c r="F675" s="98"/>
      <c r="G675" s="98"/>
    </row>
    <row r="676" spans="1:7" ht="15.75" customHeight="1" x14ac:dyDescent="0.35">
      <c r="A676" s="98"/>
      <c r="B676" s="116"/>
      <c r="C676" s="98"/>
      <c r="D676" s="98"/>
      <c r="E676" s="98"/>
      <c r="F676" s="98"/>
      <c r="G676" s="98"/>
    </row>
    <row r="677" spans="1:7" ht="15.75" customHeight="1" x14ac:dyDescent="0.35">
      <c r="A677" s="98"/>
      <c r="B677" s="116"/>
      <c r="C677" s="98"/>
      <c r="D677" s="98"/>
      <c r="E677" s="98"/>
      <c r="F677" s="98"/>
      <c r="G677" s="98"/>
    </row>
    <row r="678" spans="1:7" ht="15.75" customHeight="1" x14ac:dyDescent="0.35">
      <c r="A678" s="98"/>
      <c r="B678" s="116"/>
      <c r="C678" s="98"/>
      <c r="D678" s="98"/>
      <c r="E678" s="98"/>
      <c r="F678" s="98"/>
      <c r="G678" s="98"/>
    </row>
    <row r="679" spans="1:7" ht="15.75" customHeight="1" x14ac:dyDescent="0.35">
      <c r="A679" s="98"/>
      <c r="B679" s="116"/>
      <c r="C679" s="98"/>
      <c r="D679" s="98"/>
      <c r="E679" s="98"/>
      <c r="F679" s="98"/>
      <c r="G679" s="98"/>
    </row>
    <row r="680" spans="1:7" ht="15.75" customHeight="1" x14ac:dyDescent="0.35">
      <c r="A680" s="98"/>
      <c r="B680" s="116"/>
      <c r="C680" s="98"/>
      <c r="D680" s="98"/>
      <c r="E680" s="98"/>
      <c r="F680" s="98"/>
      <c r="G680" s="98"/>
    </row>
    <row r="681" spans="1:7" ht="15.75" customHeight="1" x14ac:dyDescent="0.35">
      <c r="A681" s="98"/>
      <c r="B681" s="116"/>
      <c r="C681" s="98"/>
      <c r="D681" s="98"/>
      <c r="E681" s="98"/>
      <c r="F681" s="98"/>
      <c r="G681" s="98"/>
    </row>
    <row r="682" spans="1:7" ht="15.75" customHeight="1" x14ac:dyDescent="0.35">
      <c r="A682" s="98"/>
      <c r="B682" s="116"/>
      <c r="C682" s="98"/>
      <c r="D682" s="98"/>
      <c r="E682" s="98"/>
      <c r="F682" s="98"/>
      <c r="G682" s="98"/>
    </row>
    <row r="683" spans="1:7" ht="15.75" customHeight="1" x14ac:dyDescent="0.35">
      <c r="A683" s="98"/>
      <c r="B683" s="116"/>
      <c r="C683" s="98"/>
      <c r="D683" s="98"/>
      <c r="E683" s="98"/>
      <c r="F683" s="98"/>
      <c r="G683" s="98"/>
    </row>
    <row r="684" spans="1:7" ht="15.75" customHeight="1" x14ac:dyDescent="0.35">
      <c r="A684" s="98"/>
      <c r="B684" s="116"/>
      <c r="C684" s="98"/>
      <c r="D684" s="98"/>
      <c r="E684" s="98"/>
      <c r="F684" s="98"/>
      <c r="G684" s="98"/>
    </row>
    <row r="685" spans="1:7" ht="15.75" customHeight="1" x14ac:dyDescent="0.35">
      <c r="A685" s="98"/>
      <c r="B685" s="116"/>
      <c r="C685" s="98"/>
      <c r="D685" s="98"/>
      <c r="E685" s="98"/>
      <c r="F685" s="98"/>
      <c r="G685" s="98"/>
    </row>
    <row r="686" spans="1:7" ht="15.75" customHeight="1" x14ac:dyDescent="0.35">
      <c r="A686" s="98"/>
      <c r="B686" s="116"/>
      <c r="C686" s="98"/>
      <c r="D686" s="98"/>
      <c r="E686" s="98"/>
      <c r="F686" s="98"/>
      <c r="G686" s="98"/>
    </row>
    <row r="687" spans="1:7" ht="15.75" customHeight="1" x14ac:dyDescent="0.35">
      <c r="A687" s="98"/>
      <c r="B687" s="116"/>
      <c r="C687" s="98"/>
      <c r="D687" s="98"/>
      <c r="E687" s="98"/>
      <c r="F687" s="98"/>
      <c r="G687" s="98"/>
    </row>
    <row r="688" spans="1:7" ht="15.75" customHeight="1" x14ac:dyDescent="0.35">
      <c r="A688" s="98"/>
      <c r="B688" s="116"/>
      <c r="C688" s="98"/>
      <c r="D688" s="98"/>
      <c r="E688" s="98"/>
      <c r="F688" s="98"/>
      <c r="G688" s="98"/>
    </row>
    <row r="689" spans="1:7" ht="15.75" customHeight="1" x14ac:dyDescent="0.35">
      <c r="A689" s="98"/>
      <c r="B689" s="116"/>
      <c r="C689" s="98"/>
      <c r="D689" s="98"/>
      <c r="E689" s="98"/>
      <c r="F689" s="98"/>
      <c r="G689" s="98"/>
    </row>
    <row r="690" spans="1:7" ht="15.75" customHeight="1" x14ac:dyDescent="0.35">
      <c r="A690" s="98"/>
      <c r="B690" s="116"/>
      <c r="C690" s="98"/>
      <c r="D690" s="98"/>
      <c r="E690" s="98"/>
      <c r="F690" s="98"/>
      <c r="G690" s="98"/>
    </row>
    <row r="691" spans="1:7" ht="15.75" customHeight="1" x14ac:dyDescent="0.35">
      <c r="A691" s="98"/>
      <c r="B691" s="116"/>
      <c r="C691" s="98"/>
      <c r="D691" s="98"/>
      <c r="E691" s="98"/>
      <c r="F691" s="98"/>
      <c r="G691" s="98"/>
    </row>
    <row r="692" spans="1:7" ht="15.75" customHeight="1" x14ac:dyDescent="0.35">
      <c r="A692" s="98"/>
      <c r="B692" s="116"/>
      <c r="C692" s="98"/>
      <c r="D692" s="98"/>
      <c r="E692" s="98"/>
      <c r="F692" s="98"/>
      <c r="G692" s="98"/>
    </row>
    <row r="693" spans="1:7" ht="15.75" customHeight="1" x14ac:dyDescent="0.35">
      <c r="A693" s="98"/>
      <c r="B693" s="116"/>
      <c r="C693" s="98"/>
      <c r="D693" s="98"/>
      <c r="E693" s="98"/>
      <c r="F693" s="98"/>
      <c r="G693" s="98"/>
    </row>
    <row r="694" spans="1:7" ht="15.75" customHeight="1" x14ac:dyDescent="0.35">
      <c r="A694" s="98"/>
      <c r="B694" s="116"/>
      <c r="C694" s="98"/>
      <c r="D694" s="98"/>
      <c r="E694" s="98"/>
      <c r="F694" s="98"/>
      <c r="G694" s="98"/>
    </row>
    <row r="695" spans="1:7" ht="15.75" customHeight="1" x14ac:dyDescent="0.35">
      <c r="A695" s="98"/>
      <c r="B695" s="116"/>
      <c r="C695" s="98"/>
      <c r="D695" s="98"/>
      <c r="E695" s="98"/>
      <c r="F695" s="98"/>
      <c r="G695" s="98"/>
    </row>
    <row r="696" spans="1:7" ht="15.75" customHeight="1" x14ac:dyDescent="0.35">
      <c r="A696" s="98"/>
      <c r="B696" s="116"/>
      <c r="C696" s="98"/>
      <c r="D696" s="98"/>
      <c r="E696" s="98"/>
      <c r="F696" s="98"/>
      <c r="G696" s="98"/>
    </row>
    <row r="697" spans="1:7" ht="15.75" customHeight="1" x14ac:dyDescent="0.35">
      <c r="A697" s="98"/>
      <c r="B697" s="116"/>
      <c r="C697" s="98"/>
      <c r="D697" s="98"/>
      <c r="E697" s="98"/>
      <c r="F697" s="98"/>
      <c r="G697" s="98"/>
    </row>
    <row r="698" spans="1:7" ht="15.75" customHeight="1" x14ac:dyDescent="0.35">
      <c r="A698" s="98"/>
      <c r="B698" s="116"/>
      <c r="C698" s="98"/>
      <c r="D698" s="98"/>
      <c r="E698" s="98"/>
      <c r="F698" s="98"/>
      <c r="G698" s="98"/>
    </row>
    <row r="699" spans="1:7" ht="15.75" customHeight="1" x14ac:dyDescent="0.35">
      <c r="A699" s="98"/>
      <c r="B699" s="116"/>
      <c r="C699" s="98"/>
      <c r="D699" s="98"/>
      <c r="E699" s="98"/>
      <c r="F699" s="98"/>
      <c r="G699" s="98"/>
    </row>
    <row r="700" spans="1:7" ht="15.75" customHeight="1" x14ac:dyDescent="0.35">
      <c r="A700" s="98"/>
      <c r="B700" s="116"/>
      <c r="C700" s="98"/>
      <c r="D700" s="98"/>
      <c r="E700" s="98"/>
      <c r="F700" s="98"/>
      <c r="G700" s="98"/>
    </row>
    <row r="701" spans="1:7" ht="15.75" customHeight="1" x14ac:dyDescent="0.35">
      <c r="A701" s="98"/>
      <c r="B701" s="116"/>
      <c r="C701" s="98"/>
      <c r="D701" s="98"/>
      <c r="E701" s="98"/>
      <c r="F701" s="98"/>
      <c r="G701" s="98"/>
    </row>
    <row r="702" spans="1:7" ht="15.75" customHeight="1" x14ac:dyDescent="0.35">
      <c r="A702" s="98"/>
      <c r="B702" s="116"/>
      <c r="C702" s="98"/>
      <c r="D702" s="98"/>
      <c r="E702" s="98"/>
      <c r="F702" s="98"/>
      <c r="G702" s="98"/>
    </row>
    <row r="703" spans="1:7" ht="15.75" customHeight="1" x14ac:dyDescent="0.35">
      <c r="A703" s="98"/>
      <c r="B703" s="116"/>
      <c r="C703" s="98"/>
      <c r="D703" s="98"/>
      <c r="E703" s="98"/>
      <c r="F703" s="98"/>
      <c r="G703" s="98"/>
    </row>
    <row r="704" spans="1:7" ht="15.75" customHeight="1" x14ac:dyDescent="0.35">
      <c r="A704" s="98"/>
      <c r="B704" s="116"/>
      <c r="C704" s="98"/>
      <c r="D704" s="98"/>
      <c r="E704" s="98"/>
      <c r="F704" s="98"/>
      <c r="G704" s="98"/>
    </row>
    <row r="705" spans="1:7" ht="15.75" customHeight="1" x14ac:dyDescent="0.35">
      <c r="A705" s="98"/>
      <c r="B705" s="116"/>
      <c r="C705" s="98"/>
      <c r="D705" s="98"/>
      <c r="E705" s="98"/>
      <c r="F705" s="98"/>
      <c r="G705" s="98"/>
    </row>
    <row r="706" spans="1:7" ht="15.75" customHeight="1" x14ac:dyDescent="0.35">
      <c r="A706" s="98"/>
      <c r="B706" s="116"/>
      <c r="C706" s="98"/>
      <c r="D706" s="98"/>
      <c r="E706" s="98"/>
      <c r="F706" s="98"/>
      <c r="G706" s="98"/>
    </row>
    <row r="707" spans="1:7" ht="15.75" customHeight="1" x14ac:dyDescent="0.35">
      <c r="A707" s="98"/>
      <c r="B707" s="116"/>
      <c r="C707" s="98"/>
      <c r="D707" s="98"/>
      <c r="E707" s="98"/>
      <c r="F707" s="98"/>
      <c r="G707" s="98"/>
    </row>
    <row r="708" spans="1:7" ht="15.75" customHeight="1" x14ac:dyDescent="0.35">
      <c r="A708" s="98"/>
      <c r="B708" s="116"/>
      <c r="C708" s="98"/>
      <c r="D708" s="98"/>
      <c r="E708" s="98"/>
      <c r="F708" s="98"/>
      <c r="G708" s="98"/>
    </row>
    <row r="709" spans="1:7" ht="15.75" customHeight="1" x14ac:dyDescent="0.35">
      <c r="A709" s="98"/>
      <c r="B709" s="116"/>
      <c r="C709" s="98"/>
      <c r="D709" s="98"/>
      <c r="E709" s="98"/>
      <c r="F709" s="98"/>
      <c r="G709" s="98"/>
    </row>
    <row r="710" spans="1:7" ht="15.75" customHeight="1" x14ac:dyDescent="0.35">
      <c r="A710" s="98"/>
      <c r="B710" s="116"/>
      <c r="C710" s="98"/>
      <c r="D710" s="98"/>
      <c r="E710" s="98"/>
      <c r="F710" s="98"/>
      <c r="G710" s="98"/>
    </row>
    <row r="711" spans="1:7" ht="15.75" customHeight="1" x14ac:dyDescent="0.35">
      <c r="A711" s="98"/>
      <c r="B711" s="116"/>
      <c r="C711" s="98"/>
      <c r="D711" s="98"/>
      <c r="E711" s="98"/>
      <c r="F711" s="98"/>
      <c r="G711" s="98"/>
    </row>
    <row r="712" spans="1:7" ht="15.75" customHeight="1" x14ac:dyDescent="0.35">
      <c r="A712" s="98"/>
      <c r="B712" s="116"/>
      <c r="C712" s="98"/>
      <c r="D712" s="98"/>
      <c r="E712" s="98"/>
      <c r="F712" s="98"/>
      <c r="G712" s="98"/>
    </row>
    <row r="713" spans="1:7" ht="15.75" customHeight="1" x14ac:dyDescent="0.35">
      <c r="A713" s="98"/>
      <c r="B713" s="116"/>
      <c r="C713" s="98"/>
      <c r="D713" s="98"/>
      <c r="E713" s="98"/>
      <c r="F713" s="98"/>
      <c r="G713" s="98"/>
    </row>
    <row r="714" spans="1:7" ht="15.75" customHeight="1" x14ac:dyDescent="0.35">
      <c r="A714" s="98"/>
      <c r="B714" s="116"/>
      <c r="C714" s="98"/>
      <c r="D714" s="98"/>
      <c r="E714" s="98"/>
      <c r="F714" s="98"/>
      <c r="G714" s="98"/>
    </row>
    <row r="715" spans="1:7" ht="15.75" customHeight="1" x14ac:dyDescent="0.35">
      <c r="A715" s="98"/>
      <c r="B715" s="116"/>
      <c r="C715" s="98"/>
      <c r="D715" s="98"/>
      <c r="E715" s="98"/>
      <c r="F715" s="98"/>
      <c r="G715" s="98"/>
    </row>
    <row r="716" spans="1:7" ht="15.75" customHeight="1" x14ac:dyDescent="0.35">
      <c r="A716" s="98"/>
      <c r="B716" s="116"/>
      <c r="C716" s="98"/>
      <c r="D716" s="98"/>
      <c r="E716" s="98"/>
      <c r="F716" s="98"/>
      <c r="G716" s="98"/>
    </row>
    <row r="717" spans="1:7" ht="15.75" customHeight="1" x14ac:dyDescent="0.35">
      <c r="A717" s="98"/>
      <c r="B717" s="116"/>
      <c r="C717" s="98"/>
      <c r="D717" s="98"/>
      <c r="E717" s="98"/>
      <c r="F717" s="98"/>
      <c r="G717" s="98"/>
    </row>
    <row r="718" spans="1:7" ht="15.75" customHeight="1" x14ac:dyDescent="0.35">
      <c r="A718" s="98"/>
      <c r="B718" s="116"/>
      <c r="C718" s="98"/>
      <c r="D718" s="98"/>
      <c r="E718" s="98"/>
      <c r="F718" s="98"/>
      <c r="G718" s="98"/>
    </row>
    <row r="719" spans="1:7" ht="15.75" customHeight="1" x14ac:dyDescent="0.35">
      <c r="A719" s="98"/>
      <c r="B719" s="116"/>
      <c r="C719" s="98"/>
      <c r="D719" s="98"/>
      <c r="E719" s="98"/>
      <c r="F719" s="98"/>
      <c r="G719" s="98"/>
    </row>
    <row r="720" spans="1:7" ht="15.75" customHeight="1" x14ac:dyDescent="0.35">
      <c r="A720" s="98"/>
      <c r="B720" s="116"/>
      <c r="C720" s="98"/>
      <c r="D720" s="98"/>
      <c r="E720" s="98"/>
      <c r="F720" s="98"/>
      <c r="G720" s="98"/>
    </row>
    <row r="721" spans="1:7" ht="15.75" customHeight="1" x14ac:dyDescent="0.35">
      <c r="A721" s="98"/>
      <c r="B721" s="116"/>
      <c r="C721" s="98"/>
      <c r="D721" s="98"/>
      <c r="E721" s="98"/>
      <c r="F721" s="98"/>
      <c r="G721" s="98"/>
    </row>
    <row r="722" spans="1:7" ht="15.75" customHeight="1" x14ac:dyDescent="0.35">
      <c r="A722" s="98"/>
      <c r="B722" s="116"/>
      <c r="C722" s="98"/>
      <c r="D722" s="98"/>
      <c r="E722" s="98"/>
      <c r="F722" s="98"/>
      <c r="G722" s="98"/>
    </row>
    <row r="723" spans="1:7" ht="15.75" customHeight="1" x14ac:dyDescent="0.35">
      <c r="A723" s="98"/>
      <c r="B723" s="116"/>
      <c r="C723" s="98"/>
      <c r="D723" s="98"/>
      <c r="E723" s="98"/>
      <c r="F723" s="98"/>
      <c r="G723" s="98"/>
    </row>
    <row r="724" spans="1:7" ht="15.75" customHeight="1" x14ac:dyDescent="0.35">
      <c r="A724" s="98"/>
      <c r="B724" s="116"/>
      <c r="C724" s="98"/>
      <c r="D724" s="98"/>
      <c r="E724" s="98"/>
      <c r="F724" s="98"/>
      <c r="G724" s="98"/>
    </row>
    <row r="725" spans="1:7" ht="15.75" customHeight="1" x14ac:dyDescent="0.35">
      <c r="A725" s="98"/>
      <c r="B725" s="116"/>
      <c r="C725" s="98"/>
      <c r="D725" s="98"/>
      <c r="E725" s="98"/>
      <c r="F725" s="98"/>
      <c r="G725" s="98"/>
    </row>
    <row r="726" spans="1:7" ht="15.75" customHeight="1" x14ac:dyDescent="0.35">
      <c r="A726" s="98"/>
      <c r="B726" s="116"/>
      <c r="C726" s="98"/>
      <c r="D726" s="98"/>
      <c r="E726" s="98"/>
      <c r="F726" s="98"/>
      <c r="G726" s="98"/>
    </row>
    <row r="727" spans="1:7" ht="15.75" customHeight="1" x14ac:dyDescent="0.35">
      <c r="A727" s="98"/>
      <c r="B727" s="116"/>
      <c r="C727" s="98"/>
      <c r="D727" s="98"/>
      <c r="E727" s="98"/>
      <c r="F727" s="98"/>
      <c r="G727" s="98"/>
    </row>
    <row r="728" spans="1:7" ht="15.75" customHeight="1" x14ac:dyDescent="0.35">
      <c r="A728" s="98"/>
      <c r="B728" s="116"/>
      <c r="C728" s="98"/>
      <c r="D728" s="98"/>
      <c r="E728" s="98"/>
      <c r="F728" s="98"/>
      <c r="G728" s="98"/>
    </row>
    <row r="729" spans="1:7" ht="15.75" customHeight="1" x14ac:dyDescent="0.35">
      <c r="A729" s="98"/>
      <c r="B729" s="116"/>
      <c r="C729" s="98"/>
      <c r="D729" s="98"/>
      <c r="E729" s="98"/>
      <c r="F729" s="98"/>
      <c r="G729" s="98"/>
    </row>
    <row r="730" spans="1:7" ht="15.75" customHeight="1" x14ac:dyDescent="0.35">
      <c r="A730" s="98"/>
      <c r="B730" s="116"/>
      <c r="C730" s="98"/>
      <c r="D730" s="98"/>
      <c r="E730" s="98"/>
      <c r="F730" s="98"/>
      <c r="G730" s="98"/>
    </row>
    <row r="731" spans="1:7" ht="15.75" customHeight="1" x14ac:dyDescent="0.35">
      <c r="A731" s="98"/>
      <c r="B731" s="116"/>
      <c r="C731" s="98"/>
      <c r="D731" s="98"/>
      <c r="E731" s="98"/>
      <c r="F731" s="98"/>
      <c r="G731" s="98"/>
    </row>
    <row r="732" spans="1:7" ht="15.75" customHeight="1" x14ac:dyDescent="0.35">
      <c r="A732" s="98"/>
      <c r="B732" s="116"/>
      <c r="C732" s="98"/>
      <c r="D732" s="98"/>
      <c r="E732" s="98"/>
      <c r="F732" s="98"/>
      <c r="G732" s="98"/>
    </row>
    <row r="733" spans="1:7" ht="15.75" customHeight="1" x14ac:dyDescent="0.35">
      <c r="A733" s="98"/>
      <c r="B733" s="116"/>
      <c r="C733" s="98"/>
      <c r="D733" s="98"/>
      <c r="E733" s="98"/>
      <c r="F733" s="98"/>
      <c r="G733" s="98"/>
    </row>
    <row r="734" spans="1:7" ht="15.75" customHeight="1" x14ac:dyDescent="0.35">
      <c r="A734" s="98"/>
      <c r="B734" s="116"/>
      <c r="C734" s="98"/>
      <c r="D734" s="98"/>
      <c r="E734" s="98"/>
      <c r="F734" s="98"/>
      <c r="G734" s="98"/>
    </row>
    <row r="735" spans="1:7" ht="15.75" customHeight="1" x14ac:dyDescent="0.35">
      <c r="A735" s="98"/>
      <c r="B735" s="116"/>
      <c r="C735" s="98"/>
      <c r="D735" s="98"/>
      <c r="E735" s="98"/>
      <c r="F735" s="98"/>
      <c r="G735" s="98"/>
    </row>
    <row r="736" spans="1:7" ht="15.75" customHeight="1" x14ac:dyDescent="0.35">
      <c r="A736" s="98"/>
      <c r="B736" s="116"/>
      <c r="C736" s="98"/>
      <c r="D736" s="98"/>
      <c r="E736" s="98"/>
      <c r="F736" s="98"/>
      <c r="G736" s="98"/>
    </row>
    <row r="737" spans="1:7" ht="15.75" customHeight="1" x14ac:dyDescent="0.35">
      <c r="A737" s="98"/>
      <c r="B737" s="116"/>
      <c r="C737" s="98"/>
      <c r="D737" s="98"/>
      <c r="E737" s="98"/>
      <c r="F737" s="98"/>
      <c r="G737" s="98"/>
    </row>
    <row r="738" spans="1:7" ht="15.75" customHeight="1" x14ac:dyDescent="0.35">
      <c r="A738" s="98"/>
      <c r="B738" s="116"/>
      <c r="C738" s="98"/>
      <c r="D738" s="98"/>
      <c r="E738" s="98"/>
      <c r="F738" s="98"/>
      <c r="G738" s="98"/>
    </row>
    <row r="739" spans="1:7" ht="15.75" customHeight="1" x14ac:dyDescent="0.35">
      <c r="A739" s="98"/>
      <c r="B739" s="116"/>
      <c r="C739" s="98"/>
      <c r="D739" s="98"/>
      <c r="E739" s="98"/>
      <c r="F739" s="98"/>
      <c r="G739" s="98"/>
    </row>
    <row r="740" spans="1:7" ht="15.75" customHeight="1" x14ac:dyDescent="0.35">
      <c r="A740" s="98"/>
      <c r="B740" s="116"/>
      <c r="C740" s="98"/>
      <c r="D740" s="98"/>
      <c r="E740" s="98"/>
      <c r="F740" s="98"/>
      <c r="G740" s="98"/>
    </row>
    <row r="741" spans="1:7" ht="15.75" customHeight="1" x14ac:dyDescent="0.35">
      <c r="A741" s="98"/>
      <c r="B741" s="116"/>
      <c r="C741" s="98"/>
      <c r="D741" s="98"/>
      <c r="E741" s="98"/>
      <c r="F741" s="98"/>
      <c r="G741" s="98"/>
    </row>
    <row r="742" spans="1:7" ht="15.75" customHeight="1" x14ac:dyDescent="0.35">
      <c r="A742" s="98"/>
      <c r="B742" s="116"/>
      <c r="C742" s="98"/>
      <c r="D742" s="98"/>
      <c r="E742" s="98"/>
      <c r="F742" s="98"/>
      <c r="G742" s="98"/>
    </row>
    <row r="743" spans="1:7" ht="15.75" customHeight="1" x14ac:dyDescent="0.35">
      <c r="A743" s="98"/>
      <c r="B743" s="116"/>
      <c r="C743" s="98"/>
      <c r="D743" s="98"/>
      <c r="E743" s="98"/>
      <c r="F743" s="98"/>
      <c r="G743" s="98"/>
    </row>
    <row r="744" spans="1:7" ht="15.75" customHeight="1" x14ac:dyDescent="0.35">
      <c r="A744" s="98"/>
      <c r="B744" s="116"/>
      <c r="C744" s="98"/>
      <c r="D744" s="98"/>
      <c r="E744" s="98"/>
      <c r="F744" s="98"/>
      <c r="G744" s="98"/>
    </row>
    <row r="745" spans="1:7" ht="15.75" customHeight="1" x14ac:dyDescent="0.35">
      <c r="A745" s="98"/>
      <c r="B745" s="116"/>
      <c r="C745" s="98"/>
      <c r="D745" s="98"/>
      <c r="E745" s="98"/>
      <c r="F745" s="98"/>
      <c r="G745" s="98"/>
    </row>
    <row r="746" spans="1:7" ht="15.75" customHeight="1" x14ac:dyDescent="0.35">
      <c r="A746" s="98"/>
      <c r="B746" s="116"/>
      <c r="C746" s="98"/>
      <c r="D746" s="98"/>
      <c r="E746" s="98"/>
      <c r="F746" s="98"/>
      <c r="G746" s="98"/>
    </row>
    <row r="747" spans="1:7" ht="15.75" customHeight="1" x14ac:dyDescent="0.35">
      <c r="A747" s="98"/>
      <c r="B747" s="116"/>
      <c r="C747" s="98"/>
      <c r="D747" s="98"/>
      <c r="E747" s="98"/>
      <c r="F747" s="98"/>
      <c r="G747" s="98"/>
    </row>
    <row r="748" spans="1:7" ht="15.75" customHeight="1" x14ac:dyDescent="0.35">
      <c r="A748" s="98"/>
      <c r="B748" s="116"/>
      <c r="C748" s="98"/>
      <c r="D748" s="98"/>
      <c r="E748" s="98"/>
      <c r="F748" s="98"/>
      <c r="G748" s="98"/>
    </row>
    <row r="749" spans="1:7" ht="15.75" customHeight="1" x14ac:dyDescent="0.35">
      <c r="A749" s="98"/>
      <c r="B749" s="116"/>
      <c r="C749" s="98"/>
      <c r="D749" s="98"/>
      <c r="E749" s="98"/>
      <c r="F749" s="98"/>
      <c r="G749" s="98"/>
    </row>
    <row r="750" spans="1:7" ht="15.75" customHeight="1" x14ac:dyDescent="0.35">
      <c r="A750" s="98"/>
      <c r="B750" s="116"/>
      <c r="C750" s="98"/>
      <c r="D750" s="98"/>
      <c r="E750" s="98"/>
      <c r="F750" s="98"/>
      <c r="G750" s="98"/>
    </row>
    <row r="751" spans="1:7" ht="15.75" customHeight="1" x14ac:dyDescent="0.35">
      <c r="A751" s="98"/>
      <c r="B751" s="116"/>
      <c r="C751" s="98"/>
      <c r="D751" s="98"/>
      <c r="E751" s="98"/>
      <c r="F751" s="98"/>
      <c r="G751" s="98"/>
    </row>
    <row r="752" spans="1:7" ht="15.75" customHeight="1" x14ac:dyDescent="0.35">
      <c r="A752" s="98"/>
      <c r="B752" s="116"/>
      <c r="C752" s="98"/>
      <c r="D752" s="98"/>
      <c r="E752" s="98"/>
      <c r="F752" s="98"/>
      <c r="G752" s="98"/>
    </row>
    <row r="753" spans="1:7" ht="15.75" customHeight="1" x14ac:dyDescent="0.35">
      <c r="A753" s="98"/>
      <c r="B753" s="116"/>
      <c r="C753" s="98"/>
      <c r="D753" s="98"/>
      <c r="E753" s="98"/>
      <c r="F753" s="98"/>
      <c r="G753" s="98"/>
    </row>
    <row r="754" spans="1:7" ht="15.75" customHeight="1" x14ac:dyDescent="0.35">
      <c r="A754" s="98"/>
      <c r="B754" s="116"/>
      <c r="C754" s="98"/>
      <c r="D754" s="98"/>
      <c r="E754" s="98"/>
      <c r="F754" s="98"/>
      <c r="G754" s="98"/>
    </row>
    <row r="755" spans="1:7" ht="15.75" customHeight="1" x14ac:dyDescent="0.35">
      <c r="A755" s="98"/>
      <c r="B755" s="116"/>
      <c r="C755" s="98"/>
      <c r="D755" s="98"/>
      <c r="E755" s="98"/>
      <c r="F755" s="98"/>
      <c r="G755" s="98"/>
    </row>
    <row r="756" spans="1:7" ht="15.75" customHeight="1" x14ac:dyDescent="0.35">
      <c r="A756" s="98"/>
      <c r="B756" s="116"/>
      <c r="C756" s="98"/>
      <c r="D756" s="98"/>
      <c r="E756" s="98"/>
      <c r="F756" s="98"/>
      <c r="G756" s="98"/>
    </row>
    <row r="757" spans="1:7" ht="15.75" customHeight="1" x14ac:dyDescent="0.35">
      <c r="A757" s="98"/>
      <c r="B757" s="116"/>
      <c r="C757" s="98"/>
      <c r="D757" s="98"/>
      <c r="E757" s="98"/>
      <c r="F757" s="98"/>
      <c r="G757" s="98"/>
    </row>
    <row r="758" spans="1:7" ht="15.75" customHeight="1" x14ac:dyDescent="0.35">
      <c r="A758" s="98"/>
      <c r="B758" s="116"/>
      <c r="C758" s="98"/>
      <c r="D758" s="98"/>
      <c r="E758" s="98"/>
      <c r="F758" s="98"/>
      <c r="G758" s="98"/>
    </row>
    <row r="759" spans="1:7" ht="15.75" customHeight="1" x14ac:dyDescent="0.35">
      <c r="A759" s="98"/>
      <c r="B759" s="116"/>
      <c r="C759" s="98"/>
      <c r="D759" s="98"/>
      <c r="E759" s="98"/>
      <c r="F759" s="98"/>
      <c r="G759" s="98"/>
    </row>
    <row r="760" spans="1:7" ht="15.75" customHeight="1" x14ac:dyDescent="0.35">
      <c r="A760" s="98"/>
      <c r="B760" s="116"/>
      <c r="C760" s="98"/>
      <c r="D760" s="98"/>
      <c r="E760" s="98"/>
      <c r="F760" s="98"/>
      <c r="G760" s="98"/>
    </row>
    <row r="761" spans="1:7" ht="15.75" customHeight="1" x14ac:dyDescent="0.35">
      <c r="A761" s="98"/>
      <c r="B761" s="116"/>
      <c r="C761" s="98"/>
      <c r="D761" s="98"/>
      <c r="E761" s="98"/>
      <c r="F761" s="98"/>
      <c r="G761" s="98"/>
    </row>
    <row r="762" spans="1:7" ht="15.75" customHeight="1" x14ac:dyDescent="0.35">
      <c r="A762" s="98"/>
      <c r="B762" s="116"/>
      <c r="C762" s="98"/>
      <c r="D762" s="98"/>
      <c r="E762" s="98"/>
      <c r="F762" s="98"/>
      <c r="G762" s="98"/>
    </row>
    <row r="763" spans="1:7" ht="15.75" customHeight="1" x14ac:dyDescent="0.35">
      <c r="A763" s="98"/>
      <c r="B763" s="116"/>
      <c r="C763" s="98"/>
      <c r="D763" s="98"/>
      <c r="E763" s="98"/>
      <c r="F763" s="98"/>
      <c r="G763" s="98"/>
    </row>
    <row r="764" spans="1:7" ht="15.75" customHeight="1" x14ac:dyDescent="0.35">
      <c r="A764" s="98"/>
      <c r="B764" s="116"/>
      <c r="C764" s="98"/>
      <c r="D764" s="98"/>
      <c r="E764" s="98"/>
      <c r="F764" s="98"/>
      <c r="G764" s="98"/>
    </row>
    <row r="765" spans="1:7" ht="15.75" customHeight="1" x14ac:dyDescent="0.35">
      <c r="A765" s="98"/>
      <c r="B765" s="116"/>
      <c r="C765" s="98"/>
      <c r="D765" s="98"/>
      <c r="E765" s="98"/>
      <c r="F765" s="98"/>
      <c r="G765" s="98"/>
    </row>
    <row r="766" spans="1:7" ht="15.75" customHeight="1" x14ac:dyDescent="0.35">
      <c r="A766" s="98"/>
      <c r="B766" s="116"/>
      <c r="C766" s="98"/>
      <c r="D766" s="98"/>
      <c r="E766" s="98"/>
      <c r="F766" s="98"/>
      <c r="G766" s="98"/>
    </row>
    <row r="767" spans="1:7" ht="15.75" customHeight="1" x14ac:dyDescent="0.35">
      <c r="A767" s="98"/>
      <c r="B767" s="116"/>
      <c r="C767" s="98"/>
      <c r="D767" s="98"/>
      <c r="E767" s="98"/>
      <c r="F767" s="98"/>
      <c r="G767" s="98"/>
    </row>
    <row r="768" spans="1:7" ht="15.75" customHeight="1" x14ac:dyDescent="0.35">
      <c r="A768" s="98"/>
      <c r="B768" s="116"/>
      <c r="C768" s="98"/>
      <c r="D768" s="98"/>
      <c r="E768" s="98"/>
      <c r="F768" s="98"/>
      <c r="G768" s="98"/>
    </row>
    <row r="769" spans="1:7" ht="15.75" customHeight="1" x14ac:dyDescent="0.35">
      <c r="A769" s="98"/>
      <c r="B769" s="116"/>
      <c r="C769" s="98"/>
      <c r="D769" s="98"/>
      <c r="E769" s="98"/>
      <c r="F769" s="98"/>
      <c r="G769" s="98"/>
    </row>
    <row r="770" spans="1:7" ht="15.75" customHeight="1" x14ac:dyDescent="0.35">
      <c r="A770" s="98"/>
      <c r="B770" s="116"/>
      <c r="C770" s="98"/>
      <c r="D770" s="98"/>
      <c r="E770" s="98"/>
      <c r="F770" s="98"/>
      <c r="G770" s="98"/>
    </row>
    <row r="771" spans="1:7" ht="15.75" customHeight="1" x14ac:dyDescent="0.35">
      <c r="A771" s="98"/>
      <c r="B771" s="116"/>
      <c r="C771" s="98"/>
      <c r="D771" s="98"/>
      <c r="E771" s="98"/>
      <c r="F771" s="98"/>
      <c r="G771" s="98"/>
    </row>
    <row r="772" spans="1:7" ht="15.75" customHeight="1" x14ac:dyDescent="0.35">
      <c r="A772" s="98"/>
      <c r="B772" s="116"/>
      <c r="C772" s="98"/>
      <c r="D772" s="98"/>
      <c r="E772" s="98"/>
      <c r="F772" s="98"/>
      <c r="G772" s="98"/>
    </row>
    <row r="773" spans="1:7" ht="15.75" customHeight="1" x14ac:dyDescent="0.35">
      <c r="A773" s="98"/>
      <c r="B773" s="116"/>
      <c r="C773" s="98"/>
      <c r="D773" s="98"/>
      <c r="E773" s="98"/>
      <c r="F773" s="98"/>
      <c r="G773" s="98"/>
    </row>
    <row r="774" spans="1:7" ht="15.75" customHeight="1" x14ac:dyDescent="0.35">
      <c r="A774" s="98"/>
      <c r="B774" s="116"/>
      <c r="C774" s="98"/>
      <c r="D774" s="98"/>
      <c r="E774" s="98"/>
      <c r="F774" s="98"/>
      <c r="G774" s="98"/>
    </row>
    <row r="775" spans="1:7" ht="15.75" customHeight="1" x14ac:dyDescent="0.35">
      <c r="A775" s="98"/>
      <c r="B775" s="116"/>
      <c r="C775" s="98"/>
      <c r="D775" s="98"/>
      <c r="E775" s="98"/>
      <c r="F775" s="98"/>
      <c r="G775" s="98"/>
    </row>
    <row r="776" spans="1:7" ht="15.75" customHeight="1" x14ac:dyDescent="0.35">
      <c r="A776" s="98"/>
      <c r="B776" s="116"/>
      <c r="C776" s="98"/>
      <c r="D776" s="98"/>
      <c r="E776" s="98"/>
      <c r="F776" s="98"/>
      <c r="G776" s="98"/>
    </row>
    <row r="777" spans="1:7" ht="15.75" customHeight="1" x14ac:dyDescent="0.35">
      <c r="A777" s="98"/>
      <c r="B777" s="116"/>
      <c r="C777" s="98"/>
      <c r="D777" s="98"/>
      <c r="E777" s="98"/>
      <c r="F777" s="98"/>
      <c r="G777" s="98"/>
    </row>
    <row r="778" spans="1:7" ht="15.75" customHeight="1" x14ac:dyDescent="0.35">
      <c r="A778" s="98"/>
      <c r="B778" s="116"/>
      <c r="C778" s="98"/>
      <c r="D778" s="98"/>
      <c r="E778" s="98"/>
      <c r="F778" s="98"/>
      <c r="G778" s="98"/>
    </row>
    <row r="779" spans="1:7" ht="15.75" customHeight="1" x14ac:dyDescent="0.35">
      <c r="A779" s="98"/>
      <c r="B779" s="116"/>
      <c r="C779" s="98"/>
      <c r="D779" s="98"/>
      <c r="E779" s="98"/>
      <c r="F779" s="98"/>
      <c r="G779" s="98"/>
    </row>
    <row r="780" spans="1:7" ht="15.75" customHeight="1" x14ac:dyDescent="0.35">
      <c r="A780" s="98"/>
      <c r="B780" s="116"/>
      <c r="C780" s="98"/>
      <c r="D780" s="98"/>
      <c r="E780" s="98"/>
      <c r="F780" s="98"/>
      <c r="G780" s="98"/>
    </row>
    <row r="781" spans="1:7" ht="15.75" customHeight="1" x14ac:dyDescent="0.35">
      <c r="A781" s="98"/>
      <c r="B781" s="116"/>
      <c r="C781" s="98"/>
      <c r="D781" s="98"/>
      <c r="E781" s="98"/>
      <c r="F781" s="98"/>
      <c r="G781" s="98"/>
    </row>
    <row r="782" spans="1:7" ht="15.75" customHeight="1" x14ac:dyDescent="0.35">
      <c r="A782" s="98"/>
      <c r="B782" s="116"/>
      <c r="C782" s="98"/>
      <c r="D782" s="98"/>
      <c r="E782" s="98"/>
      <c r="F782" s="98"/>
      <c r="G782" s="98"/>
    </row>
    <row r="783" spans="1:7" ht="15.75" customHeight="1" x14ac:dyDescent="0.35">
      <c r="A783" s="98"/>
      <c r="B783" s="116"/>
      <c r="C783" s="98"/>
      <c r="D783" s="98"/>
      <c r="E783" s="98"/>
      <c r="F783" s="98"/>
      <c r="G783" s="98"/>
    </row>
    <row r="784" spans="1:7" ht="15.75" customHeight="1" x14ac:dyDescent="0.35">
      <c r="A784" s="98"/>
      <c r="B784" s="116"/>
      <c r="C784" s="98"/>
      <c r="D784" s="98"/>
      <c r="E784" s="98"/>
      <c r="F784" s="98"/>
      <c r="G784" s="98"/>
    </row>
    <row r="785" spans="1:7" ht="15.75" customHeight="1" x14ac:dyDescent="0.35">
      <c r="A785" s="98"/>
      <c r="B785" s="116"/>
      <c r="C785" s="98"/>
      <c r="D785" s="98"/>
      <c r="E785" s="98"/>
      <c r="F785" s="98"/>
      <c r="G785" s="98"/>
    </row>
    <row r="786" spans="1:7" ht="15.75" customHeight="1" x14ac:dyDescent="0.35">
      <c r="A786" s="98"/>
      <c r="B786" s="116"/>
      <c r="C786" s="98"/>
      <c r="D786" s="98"/>
      <c r="E786" s="98"/>
      <c r="F786" s="98"/>
      <c r="G786" s="98"/>
    </row>
    <row r="787" spans="1:7" ht="15.75" customHeight="1" x14ac:dyDescent="0.35">
      <c r="A787" s="98"/>
      <c r="B787" s="116"/>
      <c r="C787" s="98"/>
      <c r="D787" s="98"/>
      <c r="E787" s="98"/>
      <c r="F787" s="98"/>
      <c r="G787" s="98"/>
    </row>
    <row r="788" spans="1:7" ht="15.75" customHeight="1" x14ac:dyDescent="0.35">
      <c r="A788" s="98"/>
      <c r="B788" s="116"/>
      <c r="C788" s="98"/>
      <c r="D788" s="98"/>
      <c r="E788" s="98"/>
      <c r="F788" s="98"/>
      <c r="G788" s="98"/>
    </row>
    <row r="789" spans="1:7" ht="15.75" customHeight="1" x14ac:dyDescent="0.35">
      <c r="A789" s="98"/>
      <c r="B789" s="116"/>
      <c r="C789" s="98"/>
      <c r="D789" s="98"/>
      <c r="E789" s="98"/>
      <c r="F789" s="98"/>
      <c r="G789" s="98"/>
    </row>
    <row r="790" spans="1:7" ht="15.75" customHeight="1" x14ac:dyDescent="0.35">
      <c r="A790" s="98"/>
      <c r="B790" s="116"/>
      <c r="C790" s="98"/>
      <c r="D790" s="98"/>
      <c r="E790" s="98"/>
      <c r="F790" s="98"/>
      <c r="G790" s="98"/>
    </row>
    <row r="791" spans="1:7" ht="15.75" customHeight="1" x14ac:dyDescent="0.35">
      <c r="A791" s="98"/>
      <c r="B791" s="116"/>
      <c r="C791" s="98"/>
      <c r="D791" s="98"/>
      <c r="E791" s="98"/>
      <c r="F791" s="98"/>
      <c r="G791" s="98"/>
    </row>
    <row r="792" spans="1:7" ht="15.75" customHeight="1" x14ac:dyDescent="0.35">
      <c r="A792" s="98"/>
      <c r="B792" s="116"/>
      <c r="C792" s="98"/>
      <c r="D792" s="98"/>
      <c r="E792" s="98"/>
      <c r="F792" s="98"/>
      <c r="G792" s="98"/>
    </row>
    <row r="793" spans="1:7" ht="15.75" customHeight="1" x14ac:dyDescent="0.35">
      <c r="A793" s="98"/>
      <c r="B793" s="116"/>
      <c r="C793" s="98"/>
      <c r="D793" s="98"/>
      <c r="E793" s="98"/>
      <c r="F793" s="98"/>
      <c r="G793" s="98"/>
    </row>
    <row r="794" spans="1:7" ht="15.75" customHeight="1" x14ac:dyDescent="0.35">
      <c r="A794" s="98"/>
      <c r="B794" s="116"/>
      <c r="C794" s="98"/>
      <c r="D794" s="98"/>
      <c r="E794" s="98"/>
      <c r="F794" s="98"/>
      <c r="G794" s="98"/>
    </row>
    <row r="795" spans="1:7" ht="15.75" customHeight="1" x14ac:dyDescent="0.35">
      <c r="A795" s="98"/>
      <c r="B795" s="116"/>
      <c r="C795" s="98"/>
      <c r="D795" s="98"/>
      <c r="E795" s="98"/>
      <c r="F795" s="98"/>
      <c r="G795" s="98"/>
    </row>
    <row r="796" spans="1:7" ht="15.75" customHeight="1" x14ac:dyDescent="0.35">
      <c r="A796" s="98"/>
      <c r="B796" s="116"/>
      <c r="C796" s="98"/>
      <c r="D796" s="98"/>
      <c r="E796" s="98"/>
      <c r="F796" s="98"/>
      <c r="G796" s="98"/>
    </row>
    <row r="797" spans="1:7" ht="15.75" customHeight="1" x14ac:dyDescent="0.35">
      <c r="A797" s="98"/>
      <c r="B797" s="116"/>
      <c r="C797" s="98"/>
      <c r="D797" s="98"/>
      <c r="E797" s="98"/>
      <c r="F797" s="98"/>
      <c r="G797" s="98"/>
    </row>
    <row r="798" spans="1:7" ht="15.75" customHeight="1" x14ac:dyDescent="0.35">
      <c r="A798" s="98"/>
      <c r="B798" s="116"/>
      <c r="C798" s="98"/>
      <c r="D798" s="98"/>
      <c r="E798" s="98"/>
      <c r="F798" s="98"/>
      <c r="G798" s="98"/>
    </row>
    <row r="799" spans="1:7" ht="15.75" customHeight="1" x14ac:dyDescent="0.35">
      <c r="A799" s="98"/>
      <c r="B799" s="116"/>
      <c r="C799" s="98"/>
      <c r="D799" s="98"/>
      <c r="E799" s="98"/>
      <c r="F799" s="98"/>
      <c r="G799" s="98"/>
    </row>
    <row r="800" spans="1:7" ht="15.75" customHeight="1" x14ac:dyDescent="0.35">
      <c r="A800" s="98"/>
      <c r="B800" s="116"/>
      <c r="C800" s="98"/>
      <c r="D800" s="98"/>
      <c r="E800" s="98"/>
      <c r="F800" s="98"/>
      <c r="G800" s="98"/>
    </row>
    <row r="801" spans="1:7" ht="15.75" customHeight="1" x14ac:dyDescent="0.35">
      <c r="A801" s="98"/>
      <c r="B801" s="116"/>
      <c r="C801" s="98"/>
      <c r="D801" s="98"/>
      <c r="E801" s="98"/>
      <c r="F801" s="98"/>
      <c r="G801" s="98"/>
    </row>
    <row r="802" spans="1:7" ht="15.75" customHeight="1" x14ac:dyDescent="0.35">
      <c r="A802" s="98"/>
      <c r="B802" s="116"/>
      <c r="C802" s="98"/>
      <c r="D802" s="98"/>
      <c r="E802" s="98"/>
      <c r="F802" s="98"/>
      <c r="G802" s="98"/>
    </row>
    <row r="803" spans="1:7" ht="15.75" customHeight="1" x14ac:dyDescent="0.35">
      <c r="A803" s="98"/>
      <c r="B803" s="116"/>
      <c r="C803" s="98"/>
      <c r="D803" s="98"/>
      <c r="E803" s="98"/>
      <c r="F803" s="98"/>
      <c r="G803" s="98"/>
    </row>
    <row r="804" spans="1:7" ht="15.75" customHeight="1" x14ac:dyDescent="0.35">
      <c r="A804" s="98"/>
      <c r="B804" s="116"/>
      <c r="C804" s="98"/>
      <c r="D804" s="98"/>
      <c r="E804" s="98"/>
      <c r="F804" s="98"/>
      <c r="G804" s="98"/>
    </row>
    <row r="805" spans="1:7" ht="15.75" customHeight="1" x14ac:dyDescent="0.35">
      <c r="A805" s="98"/>
      <c r="B805" s="116"/>
      <c r="C805" s="98"/>
      <c r="D805" s="98"/>
      <c r="E805" s="98"/>
      <c r="F805" s="98"/>
      <c r="G805" s="98"/>
    </row>
    <row r="806" spans="1:7" ht="15.75" customHeight="1" x14ac:dyDescent="0.35">
      <c r="A806" s="98"/>
      <c r="B806" s="116"/>
      <c r="C806" s="98"/>
      <c r="D806" s="98"/>
      <c r="E806" s="98"/>
      <c r="F806" s="98"/>
      <c r="G806" s="98"/>
    </row>
    <row r="807" spans="1:7" ht="15.75" customHeight="1" x14ac:dyDescent="0.35">
      <c r="A807" s="98"/>
      <c r="B807" s="116"/>
      <c r="C807" s="98"/>
      <c r="D807" s="98"/>
      <c r="E807" s="98"/>
      <c r="F807" s="98"/>
      <c r="G807" s="98"/>
    </row>
    <row r="808" spans="1:7" ht="15.75" customHeight="1" x14ac:dyDescent="0.35">
      <c r="A808" s="98"/>
      <c r="B808" s="116"/>
      <c r="C808" s="98"/>
      <c r="D808" s="98"/>
      <c r="E808" s="98"/>
      <c r="F808" s="98"/>
      <c r="G808" s="98"/>
    </row>
    <row r="809" spans="1:7" ht="15.75" customHeight="1" x14ac:dyDescent="0.35">
      <c r="A809" s="98"/>
      <c r="B809" s="116"/>
      <c r="C809" s="98"/>
      <c r="D809" s="98"/>
      <c r="E809" s="98"/>
      <c r="F809" s="98"/>
      <c r="G809" s="98"/>
    </row>
    <row r="810" spans="1:7" ht="15.75" customHeight="1" x14ac:dyDescent="0.35">
      <c r="A810" s="98"/>
      <c r="B810" s="116"/>
      <c r="C810" s="98"/>
      <c r="D810" s="98"/>
      <c r="E810" s="98"/>
      <c r="F810" s="98"/>
      <c r="G810" s="98"/>
    </row>
    <row r="811" spans="1:7" ht="15.75" customHeight="1" x14ac:dyDescent="0.35">
      <c r="A811" s="98"/>
      <c r="B811" s="116"/>
      <c r="C811" s="98"/>
      <c r="D811" s="98"/>
      <c r="E811" s="98"/>
      <c r="F811" s="98"/>
      <c r="G811" s="98"/>
    </row>
    <row r="812" spans="1:7" ht="15.75" customHeight="1" x14ac:dyDescent="0.35">
      <c r="A812" s="98"/>
      <c r="B812" s="116"/>
      <c r="C812" s="98"/>
      <c r="D812" s="98"/>
      <c r="E812" s="98"/>
      <c r="F812" s="98"/>
      <c r="G812" s="98"/>
    </row>
    <row r="813" spans="1:7" ht="15.75" customHeight="1" x14ac:dyDescent="0.35">
      <c r="A813" s="98"/>
      <c r="B813" s="116"/>
      <c r="C813" s="98"/>
      <c r="D813" s="98"/>
      <c r="E813" s="98"/>
      <c r="F813" s="98"/>
      <c r="G813" s="98"/>
    </row>
    <row r="814" spans="1:7" ht="15.75" customHeight="1" x14ac:dyDescent="0.35">
      <c r="A814" s="98"/>
      <c r="B814" s="116"/>
      <c r="C814" s="98"/>
      <c r="D814" s="98"/>
      <c r="E814" s="98"/>
      <c r="F814" s="98"/>
      <c r="G814" s="98"/>
    </row>
    <row r="815" spans="1:7" ht="15.75" customHeight="1" x14ac:dyDescent="0.35">
      <c r="A815" s="98"/>
      <c r="B815" s="116"/>
      <c r="C815" s="98"/>
      <c r="D815" s="98"/>
      <c r="E815" s="98"/>
      <c r="F815" s="98"/>
      <c r="G815" s="98"/>
    </row>
    <row r="816" spans="1:7" ht="15.75" customHeight="1" x14ac:dyDescent="0.35">
      <c r="A816" s="98"/>
      <c r="B816" s="116"/>
      <c r="C816" s="98"/>
      <c r="D816" s="98"/>
      <c r="E816" s="98"/>
      <c r="F816" s="98"/>
      <c r="G816" s="98"/>
    </row>
    <row r="817" spans="1:7" ht="15.75" customHeight="1" x14ac:dyDescent="0.35">
      <c r="A817" s="98"/>
      <c r="B817" s="116"/>
      <c r="C817" s="98"/>
      <c r="D817" s="98"/>
      <c r="E817" s="98"/>
      <c r="F817" s="98"/>
      <c r="G817" s="98"/>
    </row>
    <row r="818" spans="1:7" ht="15.75" customHeight="1" x14ac:dyDescent="0.35">
      <c r="A818" s="98"/>
      <c r="B818" s="116"/>
      <c r="C818" s="98"/>
      <c r="D818" s="98"/>
      <c r="E818" s="98"/>
      <c r="F818" s="98"/>
      <c r="G818" s="98"/>
    </row>
    <row r="819" spans="1:7" ht="15.75" customHeight="1" x14ac:dyDescent="0.35">
      <c r="A819" s="98"/>
      <c r="B819" s="116"/>
      <c r="C819" s="98"/>
      <c r="D819" s="98"/>
      <c r="E819" s="98"/>
      <c r="F819" s="98"/>
      <c r="G819" s="98"/>
    </row>
    <row r="820" spans="1:7" ht="15.75" customHeight="1" x14ac:dyDescent="0.35">
      <c r="A820" s="98"/>
      <c r="B820" s="116"/>
      <c r="C820" s="98"/>
      <c r="D820" s="98"/>
      <c r="E820" s="98"/>
      <c r="F820" s="98"/>
      <c r="G820" s="98"/>
    </row>
    <row r="821" spans="1:7" ht="15.75" customHeight="1" x14ac:dyDescent="0.35">
      <c r="A821" s="98"/>
      <c r="B821" s="116"/>
      <c r="C821" s="98"/>
      <c r="D821" s="98"/>
      <c r="E821" s="98"/>
      <c r="F821" s="98"/>
      <c r="G821" s="98"/>
    </row>
    <row r="822" spans="1:7" ht="15.75" customHeight="1" x14ac:dyDescent="0.35">
      <c r="A822" s="98"/>
      <c r="B822" s="116"/>
      <c r="C822" s="98"/>
      <c r="D822" s="98"/>
      <c r="E822" s="98"/>
      <c r="F822" s="98"/>
      <c r="G822" s="98"/>
    </row>
    <row r="823" spans="1:7" ht="15.75" customHeight="1" x14ac:dyDescent="0.35">
      <c r="A823" s="98"/>
      <c r="B823" s="116"/>
      <c r="C823" s="98"/>
      <c r="D823" s="98"/>
      <c r="E823" s="98"/>
      <c r="F823" s="98"/>
      <c r="G823" s="98"/>
    </row>
    <row r="824" spans="1:7" ht="15.75" customHeight="1" x14ac:dyDescent="0.35">
      <c r="A824" s="98"/>
      <c r="B824" s="116"/>
      <c r="C824" s="98"/>
      <c r="D824" s="98"/>
      <c r="E824" s="98"/>
      <c r="F824" s="98"/>
      <c r="G824" s="98"/>
    </row>
    <row r="825" spans="1:7" ht="15.75" customHeight="1" x14ac:dyDescent="0.35">
      <c r="A825" s="98"/>
      <c r="B825" s="116"/>
      <c r="C825" s="98"/>
      <c r="D825" s="98"/>
      <c r="E825" s="98"/>
      <c r="F825" s="98"/>
      <c r="G825" s="98"/>
    </row>
    <row r="826" spans="1:7" ht="15.75" customHeight="1" x14ac:dyDescent="0.35">
      <c r="A826" s="98"/>
      <c r="B826" s="116"/>
      <c r="C826" s="98"/>
      <c r="D826" s="98"/>
      <c r="E826" s="98"/>
      <c r="F826" s="98"/>
      <c r="G826" s="98"/>
    </row>
    <row r="827" spans="1:7" ht="15.75" customHeight="1" x14ac:dyDescent="0.35">
      <c r="A827" s="98"/>
      <c r="B827" s="116"/>
      <c r="C827" s="98"/>
      <c r="D827" s="98"/>
      <c r="E827" s="98"/>
      <c r="F827" s="98"/>
      <c r="G827" s="98"/>
    </row>
    <row r="828" spans="1:7" ht="15.75" customHeight="1" x14ac:dyDescent="0.35">
      <c r="A828" s="98"/>
      <c r="B828" s="116"/>
      <c r="C828" s="98"/>
      <c r="D828" s="98"/>
      <c r="E828" s="98"/>
      <c r="F828" s="98"/>
      <c r="G828" s="98"/>
    </row>
    <row r="829" spans="1:7" ht="15.75" customHeight="1" x14ac:dyDescent="0.35">
      <c r="A829" s="98"/>
      <c r="B829" s="116"/>
      <c r="C829" s="98"/>
      <c r="D829" s="98"/>
      <c r="E829" s="98"/>
      <c r="F829" s="98"/>
      <c r="G829" s="98"/>
    </row>
    <row r="830" spans="1:7" ht="15.75" customHeight="1" x14ac:dyDescent="0.35">
      <c r="A830" s="98"/>
      <c r="B830" s="116"/>
      <c r="C830" s="98"/>
      <c r="D830" s="98"/>
      <c r="E830" s="98"/>
      <c r="F830" s="98"/>
      <c r="G830" s="98"/>
    </row>
    <row r="831" spans="1:7" ht="15.75" customHeight="1" x14ac:dyDescent="0.35">
      <c r="A831" s="98"/>
      <c r="B831" s="116"/>
      <c r="C831" s="98"/>
      <c r="D831" s="98"/>
      <c r="E831" s="98"/>
      <c r="F831" s="98"/>
      <c r="G831" s="98"/>
    </row>
    <row r="832" spans="1:7" ht="15.75" customHeight="1" x14ac:dyDescent="0.35">
      <c r="A832" s="98"/>
      <c r="B832" s="116"/>
      <c r="C832" s="98"/>
      <c r="D832" s="98"/>
      <c r="E832" s="98"/>
      <c r="F832" s="98"/>
      <c r="G832" s="98"/>
    </row>
    <row r="833" spans="1:7" ht="15.75" customHeight="1" x14ac:dyDescent="0.35">
      <c r="A833" s="98"/>
      <c r="B833" s="116"/>
      <c r="C833" s="98"/>
      <c r="D833" s="98"/>
      <c r="E833" s="98"/>
      <c r="F833" s="98"/>
      <c r="G833" s="98"/>
    </row>
    <row r="834" spans="1:7" ht="15.75" customHeight="1" x14ac:dyDescent="0.35">
      <c r="A834" s="98"/>
      <c r="B834" s="116"/>
      <c r="C834" s="98"/>
      <c r="D834" s="98"/>
      <c r="E834" s="98"/>
      <c r="F834" s="98"/>
      <c r="G834" s="98"/>
    </row>
    <row r="835" spans="1:7" ht="15.75" customHeight="1" x14ac:dyDescent="0.35">
      <c r="A835" s="98"/>
      <c r="B835" s="116"/>
      <c r="C835" s="98"/>
      <c r="D835" s="98"/>
      <c r="E835" s="98"/>
      <c r="F835" s="98"/>
      <c r="G835" s="98"/>
    </row>
    <row r="836" spans="1:7" ht="15.75" customHeight="1" x14ac:dyDescent="0.35">
      <c r="A836" s="98"/>
      <c r="B836" s="116"/>
      <c r="C836" s="98"/>
      <c r="D836" s="98"/>
      <c r="E836" s="98"/>
      <c r="F836" s="98"/>
      <c r="G836" s="98"/>
    </row>
    <row r="837" spans="1:7" ht="15.75" customHeight="1" x14ac:dyDescent="0.35">
      <c r="A837" s="98"/>
      <c r="B837" s="116"/>
      <c r="C837" s="98"/>
      <c r="D837" s="98"/>
      <c r="E837" s="98"/>
      <c r="F837" s="98"/>
      <c r="G837" s="98"/>
    </row>
    <row r="838" spans="1:7" ht="15.75" customHeight="1" x14ac:dyDescent="0.35">
      <c r="A838" s="98"/>
      <c r="B838" s="116"/>
      <c r="C838" s="98"/>
      <c r="D838" s="98"/>
      <c r="E838" s="98"/>
      <c r="F838" s="98"/>
      <c r="G838" s="98"/>
    </row>
    <row r="839" spans="1:7" ht="15.75" customHeight="1" x14ac:dyDescent="0.35">
      <c r="A839" s="98"/>
      <c r="B839" s="116"/>
      <c r="C839" s="98"/>
      <c r="D839" s="98"/>
      <c r="E839" s="98"/>
      <c r="F839" s="98"/>
      <c r="G839" s="98"/>
    </row>
    <row r="840" spans="1:7" ht="15.75" customHeight="1" x14ac:dyDescent="0.35">
      <c r="A840" s="98"/>
      <c r="B840" s="116"/>
      <c r="C840" s="98"/>
      <c r="D840" s="98"/>
      <c r="E840" s="98"/>
      <c r="F840" s="98"/>
      <c r="G840" s="98"/>
    </row>
    <row r="841" spans="1:7" ht="15.75" customHeight="1" x14ac:dyDescent="0.35">
      <c r="A841" s="98"/>
      <c r="B841" s="116"/>
      <c r="C841" s="98"/>
      <c r="D841" s="98"/>
      <c r="E841" s="98"/>
      <c r="F841" s="98"/>
      <c r="G841" s="98"/>
    </row>
    <row r="842" spans="1:7" ht="15.75" customHeight="1" x14ac:dyDescent="0.35">
      <c r="A842" s="98"/>
      <c r="B842" s="116"/>
      <c r="C842" s="98"/>
      <c r="D842" s="98"/>
      <c r="E842" s="98"/>
      <c r="F842" s="98"/>
      <c r="G842" s="98"/>
    </row>
    <row r="843" spans="1:7" ht="15.75" customHeight="1" x14ac:dyDescent="0.35">
      <c r="A843" s="98"/>
      <c r="B843" s="116"/>
      <c r="C843" s="98"/>
      <c r="D843" s="98"/>
      <c r="E843" s="98"/>
      <c r="F843" s="98"/>
      <c r="G843" s="98"/>
    </row>
    <row r="844" spans="1:7" ht="15.75" customHeight="1" x14ac:dyDescent="0.35">
      <c r="A844" s="98"/>
      <c r="B844" s="116"/>
      <c r="C844" s="98"/>
      <c r="D844" s="98"/>
      <c r="E844" s="98"/>
      <c r="F844" s="98"/>
      <c r="G844" s="98"/>
    </row>
    <row r="845" spans="1:7" ht="15.75" customHeight="1" x14ac:dyDescent="0.35">
      <c r="A845" s="98"/>
      <c r="B845" s="116"/>
      <c r="C845" s="98"/>
      <c r="D845" s="98"/>
      <c r="E845" s="98"/>
      <c r="F845" s="98"/>
      <c r="G845" s="98"/>
    </row>
    <row r="846" spans="1:7" ht="15.75" customHeight="1" x14ac:dyDescent="0.35">
      <c r="A846" s="98"/>
      <c r="B846" s="116"/>
      <c r="C846" s="98"/>
      <c r="D846" s="98"/>
      <c r="E846" s="98"/>
      <c r="F846" s="98"/>
      <c r="G846" s="98"/>
    </row>
    <row r="847" spans="1:7" ht="15.75" customHeight="1" x14ac:dyDescent="0.35">
      <c r="A847" s="98"/>
      <c r="B847" s="116"/>
      <c r="C847" s="98"/>
      <c r="D847" s="98"/>
      <c r="E847" s="98"/>
      <c r="F847" s="98"/>
      <c r="G847" s="98"/>
    </row>
    <row r="848" spans="1:7" ht="15.75" customHeight="1" x14ac:dyDescent="0.35">
      <c r="A848" s="98"/>
      <c r="B848" s="116"/>
      <c r="C848" s="98"/>
      <c r="D848" s="98"/>
      <c r="E848" s="98"/>
      <c r="F848" s="98"/>
      <c r="G848" s="98"/>
    </row>
    <row r="849" spans="1:7" ht="15.75" customHeight="1" x14ac:dyDescent="0.35">
      <c r="A849" s="98"/>
      <c r="B849" s="116"/>
      <c r="C849" s="98"/>
      <c r="D849" s="98"/>
      <c r="E849" s="98"/>
      <c r="F849" s="98"/>
      <c r="G849" s="98"/>
    </row>
    <row r="850" spans="1:7" ht="15.75" customHeight="1" x14ac:dyDescent="0.35">
      <c r="A850" s="98"/>
      <c r="B850" s="116"/>
      <c r="C850" s="98"/>
      <c r="D850" s="98"/>
      <c r="E850" s="98"/>
      <c r="F850" s="98"/>
      <c r="G850" s="98"/>
    </row>
    <row r="851" spans="1:7" ht="15.75" customHeight="1" x14ac:dyDescent="0.35">
      <c r="A851" s="98"/>
      <c r="B851" s="116"/>
      <c r="C851" s="98"/>
      <c r="D851" s="98"/>
      <c r="E851" s="98"/>
      <c r="F851" s="98"/>
      <c r="G851" s="98"/>
    </row>
    <row r="852" spans="1:7" ht="15.75" customHeight="1" x14ac:dyDescent="0.35">
      <c r="A852" s="98"/>
      <c r="B852" s="116"/>
      <c r="C852" s="98"/>
      <c r="D852" s="98"/>
      <c r="E852" s="98"/>
      <c r="F852" s="98"/>
      <c r="G852" s="98"/>
    </row>
    <row r="853" spans="1:7" ht="15.75" customHeight="1" x14ac:dyDescent="0.35">
      <c r="A853" s="98"/>
      <c r="B853" s="116"/>
      <c r="C853" s="98"/>
      <c r="D853" s="98"/>
      <c r="E853" s="98"/>
      <c r="F853" s="98"/>
      <c r="G853" s="98"/>
    </row>
    <row r="854" spans="1:7" ht="15.75" customHeight="1" x14ac:dyDescent="0.35">
      <c r="A854" s="98"/>
      <c r="B854" s="116"/>
      <c r="C854" s="98"/>
      <c r="D854" s="98"/>
      <c r="E854" s="98"/>
      <c r="F854" s="98"/>
      <c r="G854" s="98"/>
    </row>
    <row r="855" spans="1:7" ht="15.75" customHeight="1" x14ac:dyDescent="0.35">
      <c r="A855" s="98"/>
      <c r="B855" s="116"/>
      <c r="C855" s="98"/>
      <c r="D855" s="98"/>
      <c r="E855" s="98"/>
      <c r="F855" s="98"/>
      <c r="G855" s="98"/>
    </row>
    <row r="856" spans="1:7" ht="15.75" customHeight="1" x14ac:dyDescent="0.35">
      <c r="A856" s="98"/>
      <c r="B856" s="116"/>
      <c r="C856" s="98"/>
      <c r="D856" s="98"/>
      <c r="E856" s="98"/>
      <c r="F856" s="98"/>
      <c r="G856" s="98"/>
    </row>
    <row r="857" spans="1:7" ht="15.75" customHeight="1" x14ac:dyDescent="0.35">
      <c r="A857" s="98"/>
      <c r="B857" s="116"/>
      <c r="C857" s="98"/>
      <c r="D857" s="98"/>
      <c r="E857" s="98"/>
      <c r="F857" s="98"/>
      <c r="G857" s="98"/>
    </row>
    <row r="858" spans="1:7" ht="15.75" customHeight="1" x14ac:dyDescent="0.35">
      <c r="A858" s="98"/>
      <c r="B858" s="116"/>
      <c r="C858" s="98"/>
      <c r="D858" s="98"/>
      <c r="E858" s="98"/>
      <c r="F858" s="98"/>
      <c r="G858" s="98"/>
    </row>
    <row r="859" spans="1:7" ht="15.75" customHeight="1" x14ac:dyDescent="0.35">
      <c r="A859" s="98"/>
      <c r="B859" s="116"/>
      <c r="C859" s="98"/>
      <c r="D859" s="98"/>
      <c r="E859" s="98"/>
      <c r="F859" s="98"/>
      <c r="G859" s="98"/>
    </row>
    <row r="860" spans="1:7" ht="15.75" customHeight="1" x14ac:dyDescent="0.35">
      <c r="A860" s="98"/>
      <c r="B860" s="116"/>
      <c r="C860" s="98"/>
      <c r="D860" s="98"/>
      <c r="E860" s="98"/>
      <c r="F860" s="98"/>
      <c r="G860" s="98"/>
    </row>
    <row r="861" spans="1:7" ht="15.75" customHeight="1" x14ac:dyDescent="0.35">
      <c r="A861" s="98"/>
      <c r="B861" s="116"/>
      <c r="C861" s="98"/>
      <c r="D861" s="98"/>
      <c r="E861" s="98"/>
      <c r="F861" s="98"/>
      <c r="G861" s="98"/>
    </row>
    <row r="862" spans="1:7" ht="15.75" customHeight="1" x14ac:dyDescent="0.35">
      <c r="A862" s="98"/>
      <c r="B862" s="116"/>
      <c r="C862" s="98"/>
      <c r="D862" s="98"/>
      <c r="E862" s="98"/>
      <c r="F862" s="98"/>
      <c r="G862" s="98"/>
    </row>
    <row r="863" spans="1:7" ht="15.75" customHeight="1" x14ac:dyDescent="0.35">
      <c r="A863" s="98"/>
      <c r="B863" s="116"/>
      <c r="C863" s="98"/>
      <c r="D863" s="98"/>
      <c r="E863" s="98"/>
      <c r="F863" s="98"/>
      <c r="G863" s="98"/>
    </row>
    <row r="864" spans="1:7" ht="15.75" customHeight="1" x14ac:dyDescent="0.35">
      <c r="A864" s="98"/>
      <c r="B864" s="116"/>
      <c r="C864" s="98"/>
      <c r="D864" s="98"/>
      <c r="E864" s="98"/>
      <c r="F864" s="98"/>
      <c r="G864" s="98"/>
    </row>
    <row r="865" spans="1:7" ht="15.75" customHeight="1" x14ac:dyDescent="0.35">
      <c r="A865" s="98"/>
      <c r="B865" s="116"/>
      <c r="C865" s="98"/>
      <c r="D865" s="98"/>
      <c r="E865" s="98"/>
      <c r="F865" s="98"/>
      <c r="G865" s="98"/>
    </row>
    <row r="866" spans="1:7" ht="15.75" customHeight="1" x14ac:dyDescent="0.35">
      <c r="A866" s="98"/>
      <c r="B866" s="116"/>
      <c r="C866" s="98"/>
      <c r="D866" s="98"/>
      <c r="E866" s="98"/>
      <c r="F866" s="98"/>
      <c r="G866" s="98"/>
    </row>
    <row r="867" spans="1:7" ht="15.75" customHeight="1" x14ac:dyDescent="0.35">
      <c r="A867" s="98"/>
      <c r="B867" s="116"/>
      <c r="C867" s="98"/>
      <c r="D867" s="98"/>
      <c r="E867" s="98"/>
      <c r="F867" s="98"/>
      <c r="G867" s="98"/>
    </row>
    <row r="868" spans="1:7" ht="15.75" customHeight="1" x14ac:dyDescent="0.35">
      <c r="A868" s="98"/>
      <c r="B868" s="116"/>
      <c r="C868" s="98"/>
      <c r="D868" s="98"/>
      <c r="E868" s="98"/>
      <c r="F868" s="98"/>
      <c r="G868" s="98"/>
    </row>
    <row r="869" spans="1:7" ht="15.75" customHeight="1" x14ac:dyDescent="0.35">
      <c r="A869" s="98"/>
      <c r="B869" s="116"/>
      <c r="C869" s="98"/>
      <c r="D869" s="98"/>
      <c r="E869" s="98"/>
      <c r="F869" s="98"/>
      <c r="G869" s="98"/>
    </row>
    <row r="870" spans="1:7" ht="15.75" customHeight="1" x14ac:dyDescent="0.35">
      <c r="A870" s="98"/>
      <c r="B870" s="116"/>
      <c r="C870" s="98"/>
      <c r="D870" s="98"/>
      <c r="E870" s="98"/>
      <c r="F870" s="98"/>
      <c r="G870" s="98"/>
    </row>
    <row r="871" spans="1:7" ht="15.75" customHeight="1" x14ac:dyDescent="0.35">
      <c r="A871" s="98"/>
      <c r="B871" s="116"/>
      <c r="C871" s="98"/>
      <c r="D871" s="98"/>
      <c r="E871" s="98"/>
      <c r="F871" s="98"/>
      <c r="G871" s="98"/>
    </row>
    <row r="872" spans="1:7" ht="15.75" customHeight="1" x14ac:dyDescent="0.35">
      <c r="A872" s="98"/>
      <c r="B872" s="116"/>
      <c r="C872" s="98"/>
      <c r="D872" s="98"/>
      <c r="E872" s="98"/>
      <c r="F872" s="98"/>
      <c r="G872" s="98"/>
    </row>
    <row r="873" spans="1:7" ht="15.75" customHeight="1" x14ac:dyDescent="0.35">
      <c r="A873" s="98"/>
      <c r="B873" s="116"/>
      <c r="C873" s="98"/>
      <c r="D873" s="98"/>
      <c r="E873" s="98"/>
      <c r="F873" s="98"/>
      <c r="G873" s="98"/>
    </row>
    <row r="874" spans="1:7" ht="15.75" customHeight="1" x14ac:dyDescent="0.35">
      <c r="A874" s="98"/>
      <c r="B874" s="116"/>
      <c r="C874" s="98"/>
      <c r="D874" s="98"/>
      <c r="E874" s="98"/>
      <c r="F874" s="98"/>
      <c r="G874" s="98"/>
    </row>
    <row r="875" spans="1:7" ht="15.75" customHeight="1" x14ac:dyDescent="0.35">
      <c r="A875" s="98"/>
      <c r="B875" s="116"/>
      <c r="C875" s="98"/>
      <c r="D875" s="98"/>
      <c r="E875" s="98"/>
      <c r="F875" s="98"/>
      <c r="G875" s="98"/>
    </row>
    <row r="876" spans="1:7" ht="15.75" customHeight="1" x14ac:dyDescent="0.35">
      <c r="A876" s="98"/>
      <c r="B876" s="116"/>
      <c r="C876" s="98"/>
      <c r="D876" s="98"/>
      <c r="E876" s="98"/>
      <c r="F876" s="98"/>
      <c r="G876" s="98"/>
    </row>
    <row r="877" spans="1:7" ht="15.75" customHeight="1" x14ac:dyDescent="0.35">
      <c r="A877" s="98"/>
      <c r="B877" s="116"/>
      <c r="C877" s="98"/>
      <c r="D877" s="98"/>
      <c r="E877" s="98"/>
      <c r="F877" s="98"/>
      <c r="G877" s="98"/>
    </row>
    <row r="878" spans="1:7" ht="15.75" customHeight="1" x14ac:dyDescent="0.35">
      <c r="A878" s="98"/>
      <c r="B878" s="116"/>
      <c r="C878" s="98"/>
      <c r="D878" s="98"/>
      <c r="E878" s="98"/>
      <c r="F878" s="98"/>
      <c r="G878" s="98"/>
    </row>
    <row r="879" spans="1:7" ht="15.75" customHeight="1" x14ac:dyDescent="0.35">
      <c r="A879" s="98"/>
      <c r="B879" s="116"/>
      <c r="C879" s="98"/>
      <c r="D879" s="98"/>
      <c r="E879" s="98"/>
      <c r="F879" s="98"/>
      <c r="G879" s="98"/>
    </row>
    <row r="880" spans="1:7" ht="15.75" customHeight="1" x14ac:dyDescent="0.35">
      <c r="A880" s="98"/>
      <c r="B880" s="116"/>
      <c r="C880" s="98"/>
      <c r="D880" s="98"/>
      <c r="E880" s="98"/>
      <c r="F880" s="98"/>
      <c r="G880" s="98"/>
    </row>
    <row r="881" spans="1:7" ht="15.75" customHeight="1" x14ac:dyDescent="0.35">
      <c r="A881" s="98"/>
      <c r="B881" s="116"/>
      <c r="C881" s="98"/>
      <c r="D881" s="98"/>
      <c r="E881" s="98"/>
      <c r="F881" s="98"/>
      <c r="G881" s="98"/>
    </row>
    <row r="882" spans="1:7" ht="15.75" customHeight="1" x14ac:dyDescent="0.35">
      <c r="A882" s="98"/>
      <c r="B882" s="116"/>
      <c r="C882" s="98"/>
      <c r="D882" s="98"/>
      <c r="E882" s="98"/>
      <c r="F882" s="98"/>
      <c r="G882" s="98"/>
    </row>
    <row r="883" spans="1:7" ht="15.75" customHeight="1" x14ac:dyDescent="0.35">
      <c r="A883" s="98"/>
      <c r="B883" s="116"/>
      <c r="C883" s="98"/>
      <c r="D883" s="98"/>
      <c r="E883" s="98"/>
      <c r="F883" s="98"/>
      <c r="G883" s="98"/>
    </row>
    <row r="884" spans="1:7" ht="15.75" customHeight="1" x14ac:dyDescent="0.35">
      <c r="A884" s="98"/>
      <c r="B884" s="116"/>
      <c r="C884" s="98"/>
      <c r="D884" s="98"/>
      <c r="E884" s="98"/>
      <c r="F884" s="98"/>
      <c r="G884" s="98"/>
    </row>
    <row r="885" spans="1:7" ht="15.75" customHeight="1" x14ac:dyDescent="0.35">
      <c r="A885" s="98"/>
      <c r="B885" s="116"/>
      <c r="C885" s="98"/>
      <c r="D885" s="98"/>
      <c r="E885" s="98"/>
      <c r="F885" s="98"/>
      <c r="G885" s="98"/>
    </row>
    <row r="886" spans="1:7" ht="15.75" customHeight="1" x14ac:dyDescent="0.35">
      <c r="A886" s="98"/>
      <c r="B886" s="116"/>
      <c r="C886" s="98"/>
      <c r="D886" s="98"/>
      <c r="E886" s="98"/>
      <c r="F886" s="98"/>
      <c r="G886" s="98"/>
    </row>
    <row r="887" spans="1:7" ht="15.75" customHeight="1" x14ac:dyDescent="0.35">
      <c r="A887" s="98"/>
      <c r="B887" s="116"/>
      <c r="C887" s="98"/>
      <c r="D887" s="98"/>
      <c r="E887" s="98"/>
      <c r="F887" s="98"/>
      <c r="G887" s="98"/>
    </row>
    <row r="888" spans="1:7" ht="15.75" customHeight="1" x14ac:dyDescent="0.35">
      <c r="A888" s="98"/>
      <c r="B888" s="116"/>
      <c r="C888" s="98"/>
      <c r="D888" s="98"/>
      <c r="E888" s="98"/>
      <c r="F888" s="98"/>
      <c r="G888" s="98"/>
    </row>
    <row r="889" spans="1:7" ht="15.75" customHeight="1" x14ac:dyDescent="0.35">
      <c r="A889" s="98"/>
      <c r="B889" s="116"/>
      <c r="C889" s="98"/>
      <c r="D889" s="98"/>
      <c r="E889" s="98"/>
      <c r="F889" s="98"/>
      <c r="G889" s="98"/>
    </row>
    <row r="890" spans="1:7" ht="15.75" customHeight="1" x14ac:dyDescent="0.35">
      <c r="A890" s="98"/>
      <c r="B890" s="116"/>
      <c r="C890" s="98"/>
      <c r="D890" s="98"/>
      <c r="E890" s="98"/>
      <c r="F890" s="98"/>
      <c r="G890" s="98"/>
    </row>
    <row r="891" spans="1:7" ht="15.75" customHeight="1" x14ac:dyDescent="0.35">
      <c r="A891" s="98"/>
      <c r="B891" s="116"/>
      <c r="C891" s="98"/>
      <c r="D891" s="98"/>
      <c r="E891" s="98"/>
      <c r="F891" s="98"/>
      <c r="G891" s="98"/>
    </row>
    <row r="892" spans="1:7" ht="15.75" customHeight="1" x14ac:dyDescent="0.35">
      <c r="A892" s="98"/>
      <c r="B892" s="116"/>
      <c r="C892" s="98"/>
      <c r="D892" s="98"/>
      <c r="E892" s="98"/>
      <c r="F892" s="98"/>
      <c r="G892" s="98"/>
    </row>
    <row r="893" spans="1:7" ht="15.75" customHeight="1" x14ac:dyDescent="0.35">
      <c r="A893" s="98"/>
      <c r="B893" s="116"/>
      <c r="C893" s="98"/>
      <c r="D893" s="98"/>
      <c r="E893" s="98"/>
      <c r="F893" s="98"/>
      <c r="G893" s="98"/>
    </row>
    <row r="894" spans="1:7" ht="15.75" customHeight="1" x14ac:dyDescent="0.35">
      <c r="A894" s="98"/>
      <c r="B894" s="116"/>
      <c r="C894" s="98"/>
      <c r="D894" s="98"/>
      <c r="E894" s="98"/>
      <c r="F894" s="98"/>
      <c r="G894" s="98"/>
    </row>
    <row r="895" spans="1:7" ht="15.75" customHeight="1" x14ac:dyDescent="0.35">
      <c r="A895" s="98"/>
      <c r="B895" s="116"/>
      <c r="C895" s="98"/>
      <c r="D895" s="98"/>
      <c r="E895" s="98"/>
      <c r="F895" s="98"/>
      <c r="G895" s="98"/>
    </row>
    <row r="896" spans="1:7" ht="15.75" customHeight="1" x14ac:dyDescent="0.35">
      <c r="A896" s="98"/>
      <c r="B896" s="116"/>
      <c r="C896" s="98"/>
      <c r="D896" s="98"/>
      <c r="E896" s="98"/>
      <c r="F896" s="98"/>
      <c r="G896" s="98"/>
    </row>
    <row r="897" spans="1:7" ht="15.75" customHeight="1" x14ac:dyDescent="0.35">
      <c r="A897" s="98"/>
      <c r="B897" s="116"/>
      <c r="C897" s="98"/>
      <c r="D897" s="98"/>
      <c r="E897" s="98"/>
      <c r="F897" s="98"/>
      <c r="G897" s="98"/>
    </row>
    <row r="898" spans="1:7" ht="15.75" customHeight="1" x14ac:dyDescent="0.35">
      <c r="A898" s="98"/>
      <c r="B898" s="116"/>
      <c r="C898" s="98"/>
      <c r="D898" s="98"/>
      <c r="E898" s="98"/>
      <c r="F898" s="98"/>
      <c r="G898" s="98"/>
    </row>
    <row r="899" spans="1:7" ht="15.75" customHeight="1" x14ac:dyDescent="0.35">
      <c r="A899" s="98"/>
      <c r="B899" s="116"/>
      <c r="C899" s="98"/>
      <c r="D899" s="98"/>
      <c r="E899" s="98"/>
      <c r="F899" s="98"/>
      <c r="G899" s="98"/>
    </row>
    <row r="900" spans="1:7" ht="15.75" customHeight="1" x14ac:dyDescent="0.35">
      <c r="A900" s="98"/>
      <c r="B900" s="116"/>
      <c r="C900" s="98"/>
      <c r="D900" s="98"/>
      <c r="E900" s="98"/>
      <c r="F900" s="98"/>
      <c r="G900" s="98"/>
    </row>
    <row r="901" spans="1:7" ht="15.75" customHeight="1" x14ac:dyDescent="0.35">
      <c r="A901" s="98"/>
      <c r="B901" s="116"/>
      <c r="C901" s="98"/>
      <c r="D901" s="98"/>
      <c r="E901" s="98"/>
      <c r="F901" s="98"/>
      <c r="G901" s="98"/>
    </row>
    <row r="902" spans="1:7" ht="15.75" customHeight="1" x14ac:dyDescent="0.35">
      <c r="A902" s="98"/>
      <c r="B902" s="116"/>
      <c r="C902" s="98"/>
      <c r="D902" s="98"/>
      <c r="E902" s="98"/>
      <c r="F902" s="98"/>
      <c r="G902" s="98"/>
    </row>
    <row r="903" spans="1:7" ht="15.75" customHeight="1" x14ac:dyDescent="0.35">
      <c r="A903" s="98"/>
      <c r="B903" s="116"/>
      <c r="C903" s="98"/>
      <c r="D903" s="98"/>
      <c r="E903" s="98"/>
      <c r="F903" s="98"/>
      <c r="G903" s="98"/>
    </row>
    <row r="904" spans="1:7" ht="15.75" customHeight="1" x14ac:dyDescent="0.35">
      <c r="A904" s="98"/>
      <c r="B904" s="116"/>
      <c r="C904" s="98"/>
      <c r="D904" s="98"/>
      <c r="E904" s="98"/>
      <c r="F904" s="98"/>
      <c r="G904" s="98"/>
    </row>
    <row r="905" spans="1:7" ht="15.75" customHeight="1" x14ac:dyDescent="0.35">
      <c r="A905" s="98"/>
      <c r="B905" s="116"/>
      <c r="C905" s="98"/>
      <c r="D905" s="98"/>
      <c r="E905" s="98"/>
      <c r="F905" s="98"/>
      <c r="G905" s="98"/>
    </row>
    <row r="906" spans="1:7" ht="15.75" customHeight="1" x14ac:dyDescent="0.35">
      <c r="A906" s="98"/>
      <c r="B906" s="116"/>
      <c r="C906" s="98"/>
      <c r="D906" s="98"/>
      <c r="E906" s="98"/>
      <c r="F906" s="98"/>
      <c r="G906" s="98"/>
    </row>
    <row r="907" spans="1:7" ht="15.75" customHeight="1" x14ac:dyDescent="0.35">
      <c r="A907" s="98"/>
      <c r="B907" s="116"/>
      <c r="C907" s="98"/>
      <c r="D907" s="98"/>
      <c r="E907" s="98"/>
      <c r="F907" s="98"/>
      <c r="G907" s="98"/>
    </row>
    <row r="908" spans="1:7" ht="15.75" customHeight="1" x14ac:dyDescent="0.35">
      <c r="A908" s="98"/>
      <c r="B908" s="116"/>
      <c r="C908" s="98"/>
      <c r="D908" s="98"/>
      <c r="E908" s="98"/>
      <c r="F908" s="98"/>
      <c r="G908" s="98"/>
    </row>
    <row r="909" spans="1:7" ht="15.75" customHeight="1" x14ac:dyDescent="0.35">
      <c r="A909" s="98"/>
      <c r="B909" s="116"/>
      <c r="C909" s="98"/>
      <c r="D909" s="98"/>
      <c r="E909" s="98"/>
      <c r="F909" s="98"/>
      <c r="G909" s="98"/>
    </row>
    <row r="910" spans="1:7" ht="15.75" customHeight="1" x14ac:dyDescent="0.35">
      <c r="A910" s="98"/>
      <c r="B910" s="116"/>
      <c r="C910" s="98"/>
      <c r="D910" s="98"/>
      <c r="E910" s="98"/>
      <c r="F910" s="98"/>
      <c r="G910" s="98"/>
    </row>
    <row r="911" spans="1:7" ht="15.75" customHeight="1" x14ac:dyDescent="0.35">
      <c r="A911" s="98"/>
      <c r="B911" s="116"/>
      <c r="C911" s="98"/>
      <c r="D911" s="98"/>
      <c r="E911" s="98"/>
      <c r="F911" s="98"/>
      <c r="G911" s="98"/>
    </row>
    <row r="912" spans="1:7" ht="15.75" customHeight="1" x14ac:dyDescent="0.35">
      <c r="A912" s="98"/>
      <c r="B912" s="116"/>
      <c r="C912" s="98"/>
      <c r="D912" s="98"/>
      <c r="E912" s="98"/>
      <c r="F912" s="98"/>
      <c r="G912" s="98"/>
    </row>
    <row r="913" spans="1:7" ht="15.75" customHeight="1" x14ac:dyDescent="0.35">
      <c r="A913" s="98"/>
      <c r="B913" s="116"/>
      <c r="C913" s="98"/>
      <c r="D913" s="98"/>
      <c r="E913" s="98"/>
      <c r="F913" s="98"/>
      <c r="G913" s="98"/>
    </row>
    <row r="914" spans="1:7" ht="15.75" customHeight="1" x14ac:dyDescent="0.35">
      <c r="A914" s="98"/>
      <c r="B914" s="116"/>
      <c r="C914" s="98"/>
      <c r="D914" s="98"/>
      <c r="E914" s="98"/>
      <c r="F914" s="98"/>
      <c r="G914" s="98"/>
    </row>
    <row r="915" spans="1:7" ht="15.75" customHeight="1" x14ac:dyDescent="0.35">
      <c r="A915" s="98"/>
      <c r="B915" s="116"/>
      <c r="C915" s="98"/>
      <c r="D915" s="98"/>
      <c r="E915" s="98"/>
      <c r="F915" s="98"/>
      <c r="G915" s="98"/>
    </row>
    <row r="916" spans="1:7" ht="15.75" customHeight="1" x14ac:dyDescent="0.35">
      <c r="A916" s="98"/>
      <c r="B916" s="116"/>
      <c r="C916" s="98"/>
      <c r="D916" s="98"/>
      <c r="E916" s="98"/>
      <c r="F916" s="98"/>
      <c r="G916" s="98"/>
    </row>
    <row r="917" spans="1:7" ht="15.75" customHeight="1" x14ac:dyDescent="0.35">
      <c r="A917" s="98"/>
      <c r="B917" s="116"/>
      <c r="C917" s="98"/>
      <c r="D917" s="98"/>
      <c r="E917" s="98"/>
      <c r="F917" s="98"/>
      <c r="G917" s="98"/>
    </row>
    <row r="918" spans="1:7" ht="15.75" customHeight="1" x14ac:dyDescent="0.35">
      <c r="A918" s="98"/>
      <c r="B918" s="116"/>
      <c r="C918" s="98"/>
      <c r="D918" s="98"/>
      <c r="E918" s="98"/>
      <c r="F918" s="98"/>
      <c r="G918" s="98"/>
    </row>
    <row r="919" spans="1:7" ht="15.75" customHeight="1" x14ac:dyDescent="0.35">
      <c r="A919" s="98"/>
      <c r="B919" s="116"/>
      <c r="C919" s="98"/>
      <c r="D919" s="98"/>
      <c r="E919" s="98"/>
      <c r="F919" s="98"/>
      <c r="G919" s="98"/>
    </row>
    <row r="920" spans="1:7" ht="15.75" customHeight="1" x14ac:dyDescent="0.35">
      <c r="A920" s="98"/>
      <c r="B920" s="116"/>
      <c r="C920" s="98"/>
      <c r="D920" s="98"/>
      <c r="E920" s="98"/>
      <c r="F920" s="98"/>
      <c r="G920" s="98"/>
    </row>
    <row r="921" spans="1:7" ht="15.75" customHeight="1" x14ac:dyDescent="0.35">
      <c r="A921" s="98"/>
      <c r="B921" s="116"/>
      <c r="C921" s="98"/>
      <c r="D921" s="98"/>
      <c r="E921" s="98"/>
      <c r="F921" s="98"/>
      <c r="G921" s="98"/>
    </row>
    <row r="922" spans="1:7" ht="15.75" customHeight="1" x14ac:dyDescent="0.35">
      <c r="A922" s="98"/>
      <c r="B922" s="116"/>
      <c r="C922" s="98"/>
      <c r="D922" s="98"/>
      <c r="E922" s="98"/>
      <c r="F922" s="98"/>
      <c r="G922" s="98"/>
    </row>
    <row r="923" spans="1:7" ht="15.75" customHeight="1" x14ac:dyDescent="0.35">
      <c r="A923" s="98"/>
      <c r="B923" s="116"/>
      <c r="C923" s="98"/>
      <c r="D923" s="98"/>
      <c r="E923" s="98"/>
      <c r="F923" s="98"/>
      <c r="G923" s="98"/>
    </row>
    <row r="924" spans="1:7" ht="15.75" customHeight="1" x14ac:dyDescent="0.35">
      <c r="A924" s="98"/>
      <c r="B924" s="116"/>
      <c r="C924" s="98"/>
      <c r="D924" s="98"/>
      <c r="E924" s="98"/>
      <c r="F924" s="98"/>
      <c r="G924" s="98"/>
    </row>
    <row r="925" spans="1:7" ht="15.75" customHeight="1" x14ac:dyDescent="0.35">
      <c r="A925" s="98"/>
      <c r="B925" s="116"/>
      <c r="C925" s="98"/>
      <c r="D925" s="98"/>
      <c r="E925" s="98"/>
      <c r="F925" s="98"/>
      <c r="G925" s="98"/>
    </row>
    <row r="926" spans="1:7" ht="15.75" customHeight="1" x14ac:dyDescent="0.35">
      <c r="A926" s="98"/>
      <c r="B926" s="116"/>
      <c r="C926" s="98"/>
      <c r="D926" s="98"/>
      <c r="E926" s="98"/>
      <c r="F926" s="98"/>
      <c r="G926" s="98"/>
    </row>
    <row r="927" spans="1:7" ht="15.75" customHeight="1" x14ac:dyDescent="0.35">
      <c r="A927" s="98"/>
      <c r="B927" s="116"/>
      <c r="C927" s="98"/>
      <c r="D927" s="98"/>
      <c r="E927" s="98"/>
      <c r="F927" s="98"/>
      <c r="G927" s="98"/>
    </row>
    <row r="928" spans="1:7" ht="15.75" customHeight="1" x14ac:dyDescent="0.35">
      <c r="A928" s="98"/>
      <c r="B928" s="116"/>
      <c r="C928" s="98"/>
      <c r="D928" s="98"/>
      <c r="E928" s="98"/>
      <c r="F928" s="98"/>
      <c r="G928" s="98"/>
    </row>
    <row r="929" spans="1:7" ht="15.75" customHeight="1" x14ac:dyDescent="0.35">
      <c r="A929" s="98"/>
      <c r="B929" s="116"/>
      <c r="C929" s="98"/>
      <c r="D929" s="98"/>
      <c r="E929" s="98"/>
      <c r="F929" s="98"/>
      <c r="G929" s="98"/>
    </row>
    <row r="930" spans="1:7" ht="15.75" customHeight="1" x14ac:dyDescent="0.35">
      <c r="A930" s="98"/>
      <c r="B930" s="116"/>
      <c r="C930" s="98"/>
      <c r="D930" s="98"/>
      <c r="E930" s="98"/>
      <c r="F930" s="98"/>
      <c r="G930" s="98"/>
    </row>
    <row r="931" spans="1:7" ht="15.75" customHeight="1" x14ac:dyDescent="0.35">
      <c r="A931" s="98"/>
      <c r="B931" s="116"/>
      <c r="C931" s="98"/>
      <c r="D931" s="98"/>
      <c r="E931" s="98"/>
      <c r="F931" s="98"/>
      <c r="G931" s="98"/>
    </row>
    <row r="932" spans="1:7" ht="15.75" customHeight="1" x14ac:dyDescent="0.35">
      <c r="A932" s="98"/>
      <c r="B932" s="116"/>
      <c r="C932" s="98"/>
      <c r="D932" s="98"/>
      <c r="E932" s="98"/>
      <c r="F932" s="98"/>
      <c r="G932" s="98"/>
    </row>
  </sheetData>
  <autoFilter ref="A4:AV21"/>
  <mergeCells count="1">
    <mergeCell ref="L3:P3"/>
  </mergeCells>
  <conditionalFormatting sqref="N22:P22 A8:Z12 A4:Z6 A14:Z20">
    <cfRule type="expression" dxfId="18" priority="1">
      <formula>#REF!="Last resort"</formula>
    </cfRule>
  </conditionalFormatting>
  <conditionalFormatting sqref="N22:P22 A8:Z12 A4:Z6 A14:Z20">
    <cfRule type="expression" dxfId="17" priority="2">
      <formula>#REF!="Maybe"</formula>
    </cfRule>
  </conditionalFormatting>
  <conditionalFormatting sqref="N22:P22 A8:Z12 A4:Z6 A14:Z20">
    <cfRule type="expression" dxfId="16" priority="3">
      <formula>#REF!="Yes"</formula>
    </cfRule>
  </conditionalFormatting>
  <conditionalFormatting sqref="A7:Z7 A21:Z21">
    <cfRule type="expression" dxfId="15" priority="4">
      <formula>#REF!="Last resort"</formula>
    </cfRule>
  </conditionalFormatting>
  <conditionalFormatting sqref="A7:Z7 A21:Z21">
    <cfRule type="expression" dxfId="14" priority="5">
      <formula>#REF!="Maybe"</formula>
    </cfRule>
  </conditionalFormatting>
  <conditionalFormatting sqref="A7:Z7 A21:Z21">
    <cfRule type="expression" dxfId="13" priority="6">
      <formula>#REF!="Yes"</formula>
    </cfRule>
  </conditionalFormatting>
  <conditionalFormatting sqref="A13:Z13">
    <cfRule type="expression" dxfId="12" priority="7">
      <formula>#REF!="Last resort"</formula>
    </cfRule>
  </conditionalFormatting>
  <conditionalFormatting sqref="A13:Z13">
    <cfRule type="expression" dxfId="11" priority="8">
      <formula>#REF!="Maybe"</formula>
    </cfRule>
  </conditionalFormatting>
  <conditionalFormatting sqref="A13:Z13">
    <cfRule type="expression" dxfId="10" priority="9">
      <formula>#REF!="Yes"</formula>
    </cfRule>
  </conditionalFormatting>
  <conditionalFormatting sqref="O5:O21">
    <cfRule type="expression" dxfId="9" priority="10">
      <formula>Yes</formula>
    </cfRule>
  </conditionalFormatting>
  <conditionalFormatting sqref="O5:O21">
    <cfRule type="expression" dxfId="8" priority="11">
      <formula>"Yes"</formula>
    </cfRule>
  </conditionalFormatting>
  <hyperlinks>
    <hyperlink ref="D3" r:id="rId1"/>
  </hyperlinks>
  <pageMargins left="0.7" right="0.7" top="0.75" bottom="0.75" header="0" footer="0"/>
  <pageSetup paperSize="5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4"/>
  <sheetViews>
    <sheetView workbookViewId="0">
      <selection activeCell="D25" sqref="D25"/>
    </sheetView>
  </sheetViews>
  <sheetFormatPr defaultColWidth="10.81640625" defaultRowHeight="15.5" x14ac:dyDescent="0.35"/>
  <cols>
    <col min="1" max="3" width="10.81640625" style="181"/>
    <col min="4" max="4" width="35.7265625" style="181" customWidth="1"/>
    <col min="5" max="5" width="10.81640625" style="200"/>
    <col min="6" max="6" width="10.81640625" style="181"/>
    <col min="7" max="7" width="19.1796875" style="187" customWidth="1"/>
    <col min="8" max="8" width="13.453125" style="181" customWidth="1"/>
    <col min="9" max="9" width="64.7265625" style="181" customWidth="1"/>
    <col min="10" max="16384" width="10.81640625" style="181"/>
  </cols>
  <sheetData>
    <row r="1" spans="1:9" ht="46.5" x14ac:dyDescent="0.35">
      <c r="A1" s="179" t="s">
        <v>3071</v>
      </c>
      <c r="B1" s="179" t="s">
        <v>2759</v>
      </c>
      <c r="C1" s="179" t="s">
        <v>15</v>
      </c>
      <c r="D1" s="179" t="s">
        <v>3072</v>
      </c>
      <c r="E1" s="180" t="s">
        <v>16</v>
      </c>
      <c r="F1" s="179" t="s">
        <v>3073</v>
      </c>
      <c r="G1" s="179" t="s">
        <v>10</v>
      </c>
      <c r="H1" s="179" t="s">
        <v>3074</v>
      </c>
      <c r="I1" s="179" t="s">
        <v>2789</v>
      </c>
    </row>
    <row r="2" spans="1:9" hidden="1" x14ac:dyDescent="0.35">
      <c r="A2" s="40" t="s">
        <v>3075</v>
      </c>
      <c r="B2" s="42">
        <v>13</v>
      </c>
      <c r="C2" s="42">
        <v>1951</v>
      </c>
      <c r="D2" s="182" t="s">
        <v>3076</v>
      </c>
      <c r="E2" s="183">
        <v>729</v>
      </c>
      <c r="F2" s="184">
        <f>E2/2</f>
        <v>364.5</v>
      </c>
      <c r="G2" s="185" t="e">
        <v>#N/A</v>
      </c>
      <c r="H2" s="184"/>
      <c r="I2" s="182"/>
    </row>
    <row r="3" spans="1:9" hidden="1" x14ac:dyDescent="0.35">
      <c r="A3" s="186" t="s">
        <v>3077</v>
      </c>
      <c r="B3" s="42">
        <v>15</v>
      </c>
      <c r="C3" s="42">
        <v>1965</v>
      </c>
      <c r="D3" s="182" t="s">
        <v>3078</v>
      </c>
      <c r="E3" s="183">
        <v>659</v>
      </c>
      <c r="F3" s="184">
        <f t="shared" ref="F3:F66" si="0">E3/2</f>
        <v>329.5</v>
      </c>
      <c r="G3" s="185" t="s">
        <v>2469</v>
      </c>
      <c r="H3" s="184" t="s">
        <v>3079</v>
      </c>
      <c r="I3" s="182"/>
    </row>
    <row r="4" spans="1:9" hidden="1" x14ac:dyDescent="0.35">
      <c r="A4" s="186" t="s">
        <v>3080</v>
      </c>
      <c r="B4" s="42">
        <v>14</v>
      </c>
      <c r="C4" s="42">
        <v>1937</v>
      </c>
      <c r="D4" s="182" t="s">
        <v>3078</v>
      </c>
      <c r="E4" s="183">
        <v>1824</v>
      </c>
      <c r="F4" s="184">
        <f t="shared" si="0"/>
        <v>912</v>
      </c>
      <c r="G4" s="185" t="s">
        <v>2469</v>
      </c>
      <c r="H4" s="184" t="s">
        <v>3081</v>
      </c>
      <c r="I4" s="182"/>
    </row>
    <row r="5" spans="1:9" hidden="1" x14ac:dyDescent="0.35">
      <c r="A5" s="40" t="s">
        <v>3082</v>
      </c>
      <c r="B5" s="42">
        <v>17</v>
      </c>
      <c r="C5" s="42">
        <v>1958</v>
      </c>
      <c r="D5" s="182" t="s">
        <v>3076</v>
      </c>
      <c r="E5" s="183">
        <v>1295</v>
      </c>
      <c r="F5" s="184">
        <f t="shared" si="0"/>
        <v>647.5</v>
      </c>
      <c r="G5" s="187" t="s">
        <v>2469</v>
      </c>
      <c r="H5" s="184"/>
      <c r="I5" s="182"/>
    </row>
    <row r="6" spans="1:9" hidden="1" x14ac:dyDescent="0.35">
      <c r="A6" s="188" t="s">
        <v>3083</v>
      </c>
      <c r="B6" s="42">
        <v>20</v>
      </c>
      <c r="C6" s="42">
        <v>1957</v>
      </c>
      <c r="D6" s="182" t="s">
        <v>3076</v>
      </c>
      <c r="E6" s="183">
        <v>1354</v>
      </c>
      <c r="F6" s="184">
        <f t="shared" si="0"/>
        <v>677</v>
      </c>
      <c r="G6" s="185" t="s">
        <v>2469</v>
      </c>
      <c r="H6" s="184"/>
      <c r="I6" s="182" t="s">
        <v>3084</v>
      </c>
    </row>
    <row r="7" spans="1:9" hidden="1" x14ac:dyDescent="0.35">
      <c r="A7" s="189" t="s">
        <v>3085</v>
      </c>
      <c r="B7" s="42">
        <v>20</v>
      </c>
      <c r="C7" s="42">
        <v>1926</v>
      </c>
      <c r="D7" s="182" t="s">
        <v>3076</v>
      </c>
      <c r="E7" s="183">
        <v>1047</v>
      </c>
      <c r="F7" s="184">
        <f t="shared" si="0"/>
        <v>523.5</v>
      </c>
      <c r="G7" s="185" t="s">
        <v>2469</v>
      </c>
      <c r="H7" s="184"/>
      <c r="I7" s="182" t="s">
        <v>3086</v>
      </c>
    </row>
    <row r="8" spans="1:9" hidden="1" x14ac:dyDescent="0.35">
      <c r="A8" s="40" t="s">
        <v>3087</v>
      </c>
      <c r="B8" s="42">
        <v>13</v>
      </c>
      <c r="C8" s="42">
        <v>1962</v>
      </c>
      <c r="D8" s="182" t="s">
        <v>3076</v>
      </c>
      <c r="E8" s="183">
        <v>1229</v>
      </c>
      <c r="F8" s="184">
        <f t="shared" si="0"/>
        <v>614.5</v>
      </c>
      <c r="G8" s="185" t="s">
        <v>486</v>
      </c>
      <c r="H8" s="184"/>
      <c r="I8" s="182"/>
    </row>
    <row r="9" spans="1:9" hidden="1" x14ac:dyDescent="0.35">
      <c r="A9" s="186" t="s">
        <v>3088</v>
      </c>
      <c r="B9" s="42">
        <v>13</v>
      </c>
      <c r="C9" s="42">
        <v>1955</v>
      </c>
      <c r="D9" s="182" t="s">
        <v>3078</v>
      </c>
      <c r="E9" s="183">
        <v>1167</v>
      </c>
      <c r="F9" s="184">
        <f t="shared" si="0"/>
        <v>583.5</v>
      </c>
      <c r="G9" s="185" t="s">
        <v>2469</v>
      </c>
      <c r="H9" s="184" t="s">
        <v>3081</v>
      </c>
      <c r="I9" s="182"/>
    </row>
    <row r="10" spans="1:9" hidden="1" x14ac:dyDescent="0.35">
      <c r="A10" s="42" t="s">
        <v>3089</v>
      </c>
      <c r="B10" s="42">
        <v>15</v>
      </c>
      <c r="C10" s="42">
        <v>1915</v>
      </c>
      <c r="D10" s="182" t="s">
        <v>3076</v>
      </c>
      <c r="E10" s="183">
        <v>1082</v>
      </c>
      <c r="F10" s="184">
        <f t="shared" si="0"/>
        <v>541</v>
      </c>
      <c r="G10" s="185" t="s">
        <v>2469</v>
      </c>
      <c r="H10" s="184"/>
      <c r="I10" s="182" t="s">
        <v>3090</v>
      </c>
    </row>
    <row r="11" spans="1:9" hidden="1" x14ac:dyDescent="0.35">
      <c r="A11" s="186" t="s">
        <v>3091</v>
      </c>
      <c r="B11" s="42">
        <v>21</v>
      </c>
      <c r="C11" s="42">
        <v>1924</v>
      </c>
      <c r="D11" s="182" t="s">
        <v>3078</v>
      </c>
      <c r="E11" s="183">
        <v>760</v>
      </c>
      <c r="F11" s="184">
        <f t="shared" si="0"/>
        <v>380</v>
      </c>
      <c r="G11" s="185" t="s">
        <v>3092</v>
      </c>
      <c r="H11" s="184" t="s">
        <v>3093</v>
      </c>
      <c r="I11" s="182" t="s">
        <v>3094</v>
      </c>
    </row>
    <row r="12" spans="1:9" hidden="1" x14ac:dyDescent="0.35">
      <c r="A12" s="188" t="s">
        <v>3095</v>
      </c>
      <c r="B12" s="42">
        <v>20</v>
      </c>
      <c r="C12" s="42">
        <v>1925</v>
      </c>
      <c r="D12" s="182" t="s">
        <v>3076</v>
      </c>
      <c r="E12" s="183">
        <v>1404</v>
      </c>
      <c r="F12" s="184">
        <f t="shared" si="0"/>
        <v>702</v>
      </c>
      <c r="G12" s="185" t="s">
        <v>2469</v>
      </c>
      <c r="H12" s="184"/>
      <c r="I12" s="182" t="s">
        <v>3096</v>
      </c>
    </row>
    <row r="13" spans="1:9" hidden="1" x14ac:dyDescent="0.35">
      <c r="A13" s="42" t="s">
        <v>3097</v>
      </c>
      <c r="B13" s="42">
        <v>20</v>
      </c>
      <c r="C13" s="42">
        <v>1939</v>
      </c>
      <c r="D13" s="182" t="s">
        <v>3076</v>
      </c>
      <c r="E13" s="183">
        <v>1590</v>
      </c>
      <c r="F13" s="184">
        <f t="shared" si="0"/>
        <v>795</v>
      </c>
      <c r="G13" s="185" t="s">
        <v>55</v>
      </c>
      <c r="H13" s="184"/>
      <c r="I13" s="182"/>
    </row>
    <row r="14" spans="1:9" hidden="1" x14ac:dyDescent="0.35">
      <c r="A14" s="188" t="s">
        <v>3098</v>
      </c>
      <c r="B14" s="42">
        <v>13</v>
      </c>
      <c r="C14" s="42">
        <v>1965</v>
      </c>
      <c r="D14" s="182" t="s">
        <v>3076</v>
      </c>
      <c r="E14" s="183">
        <v>544</v>
      </c>
      <c r="F14" s="184">
        <f t="shared" si="0"/>
        <v>272</v>
      </c>
      <c r="G14" s="185" t="e">
        <v>#N/A</v>
      </c>
      <c r="H14" s="184"/>
      <c r="I14" s="182"/>
    </row>
    <row r="15" spans="1:9" x14ac:dyDescent="0.35">
      <c r="A15" s="190" t="s">
        <v>3099</v>
      </c>
      <c r="B15" s="42">
        <v>20</v>
      </c>
      <c r="C15" s="42">
        <v>1982</v>
      </c>
      <c r="D15" s="182" t="s">
        <v>3100</v>
      </c>
      <c r="E15" s="183">
        <v>1404</v>
      </c>
      <c r="F15" s="184">
        <f t="shared" si="0"/>
        <v>702</v>
      </c>
      <c r="G15" s="185" t="s">
        <v>55</v>
      </c>
      <c r="H15" s="184" t="s">
        <v>3093</v>
      </c>
      <c r="I15" s="182"/>
    </row>
    <row r="16" spans="1:9" hidden="1" x14ac:dyDescent="0.35">
      <c r="A16" s="191" t="s">
        <v>3101</v>
      </c>
      <c r="B16" s="42">
        <v>17</v>
      </c>
      <c r="C16" s="42">
        <v>1968</v>
      </c>
      <c r="D16" s="182" t="s">
        <v>3076</v>
      </c>
      <c r="E16" s="183">
        <v>1298</v>
      </c>
      <c r="F16" s="184">
        <f t="shared" si="0"/>
        <v>649</v>
      </c>
      <c r="G16" s="185" t="e">
        <v>#N/A</v>
      </c>
      <c r="H16" s="184"/>
      <c r="I16" s="182"/>
    </row>
    <row r="17" spans="1:9" hidden="1" x14ac:dyDescent="0.35">
      <c r="A17" s="192" t="s">
        <v>3102</v>
      </c>
      <c r="B17" s="42">
        <v>16</v>
      </c>
      <c r="C17" s="42">
        <v>1977</v>
      </c>
      <c r="D17" s="182" t="s">
        <v>3076</v>
      </c>
      <c r="E17" s="183">
        <v>1437</v>
      </c>
      <c r="F17" s="184">
        <f t="shared" si="0"/>
        <v>718.5</v>
      </c>
      <c r="G17" s="185" t="s">
        <v>486</v>
      </c>
      <c r="H17" s="184"/>
      <c r="I17" s="182"/>
    </row>
    <row r="18" spans="1:9" hidden="1" x14ac:dyDescent="0.35">
      <c r="A18" s="43" t="s">
        <v>545</v>
      </c>
      <c r="B18" s="42">
        <v>23</v>
      </c>
      <c r="C18" s="42">
        <v>1967</v>
      </c>
      <c r="D18" s="182" t="s">
        <v>3076</v>
      </c>
      <c r="E18" s="183">
        <v>731</v>
      </c>
      <c r="F18" s="184">
        <f t="shared" si="0"/>
        <v>365.5</v>
      </c>
      <c r="G18" s="185" t="s">
        <v>412</v>
      </c>
      <c r="H18" s="184"/>
      <c r="I18" s="182"/>
    </row>
    <row r="19" spans="1:9" x14ac:dyDescent="0.35">
      <c r="A19" s="193" t="s">
        <v>3103</v>
      </c>
      <c r="B19" s="42">
        <v>19</v>
      </c>
      <c r="C19" s="42">
        <v>1937</v>
      </c>
      <c r="D19" s="182" t="s">
        <v>3078</v>
      </c>
      <c r="E19" s="183">
        <v>2824</v>
      </c>
      <c r="F19" s="184">
        <f t="shared" si="0"/>
        <v>1412</v>
      </c>
      <c r="G19" s="185" t="s">
        <v>43</v>
      </c>
      <c r="H19" s="184" t="s">
        <v>3081</v>
      </c>
      <c r="I19" s="182"/>
    </row>
    <row r="20" spans="1:9" hidden="1" x14ac:dyDescent="0.35">
      <c r="A20" s="42" t="s">
        <v>3104</v>
      </c>
      <c r="B20" s="42">
        <v>20</v>
      </c>
      <c r="C20" s="42">
        <v>1923</v>
      </c>
      <c r="D20" s="182" t="s">
        <v>3076</v>
      </c>
      <c r="E20" s="183">
        <v>882</v>
      </c>
      <c r="F20" s="184">
        <f t="shared" si="0"/>
        <v>441</v>
      </c>
      <c r="G20" s="185" t="e">
        <v>#N/A</v>
      </c>
      <c r="H20" s="184"/>
      <c r="I20" s="182"/>
    </row>
    <row r="21" spans="1:9" hidden="1" x14ac:dyDescent="0.35">
      <c r="A21" s="192" t="s">
        <v>3105</v>
      </c>
      <c r="B21" s="42">
        <v>20</v>
      </c>
      <c r="C21" s="42">
        <v>1965</v>
      </c>
      <c r="D21" s="182" t="s">
        <v>3076</v>
      </c>
      <c r="E21" s="183">
        <v>2564</v>
      </c>
      <c r="F21" s="184">
        <f t="shared" si="0"/>
        <v>1282</v>
      </c>
      <c r="G21" s="185" t="e">
        <v>#N/A</v>
      </c>
      <c r="H21" s="184"/>
      <c r="I21" s="182"/>
    </row>
    <row r="22" spans="1:9" hidden="1" x14ac:dyDescent="0.35">
      <c r="A22" s="192" t="s">
        <v>3106</v>
      </c>
      <c r="B22" s="42">
        <v>17</v>
      </c>
      <c r="C22" s="42">
        <v>1908</v>
      </c>
      <c r="D22" s="182" t="s">
        <v>3076</v>
      </c>
      <c r="E22" s="183">
        <v>814</v>
      </c>
      <c r="F22" s="184">
        <f t="shared" si="0"/>
        <v>407</v>
      </c>
      <c r="G22" s="185" t="s">
        <v>43</v>
      </c>
      <c r="H22" s="184"/>
      <c r="I22" s="182"/>
    </row>
    <row r="23" spans="1:9" hidden="1" x14ac:dyDescent="0.35">
      <c r="A23" s="188" t="s">
        <v>3107</v>
      </c>
      <c r="B23" s="42">
        <v>17</v>
      </c>
      <c r="C23" s="42">
        <v>1940</v>
      </c>
      <c r="D23" s="182" t="s">
        <v>3076</v>
      </c>
      <c r="E23" s="183">
        <v>1579</v>
      </c>
      <c r="F23" s="184">
        <f t="shared" si="0"/>
        <v>789.5</v>
      </c>
      <c r="G23" s="185" t="s">
        <v>1015</v>
      </c>
      <c r="H23" s="184"/>
      <c r="I23" s="182"/>
    </row>
    <row r="24" spans="1:9" hidden="1" x14ac:dyDescent="0.35">
      <c r="A24" s="40" t="s">
        <v>3108</v>
      </c>
      <c r="B24" s="42">
        <v>13</v>
      </c>
      <c r="C24" s="42">
        <v>1926</v>
      </c>
      <c r="D24" s="182" t="s">
        <v>3076</v>
      </c>
      <c r="E24" s="183">
        <v>397</v>
      </c>
      <c r="F24" s="184">
        <f t="shared" si="0"/>
        <v>198.5</v>
      </c>
      <c r="G24" s="185" t="e">
        <v>#N/A</v>
      </c>
      <c r="H24" s="184"/>
      <c r="I24" s="182"/>
    </row>
    <row r="25" spans="1:9" x14ac:dyDescent="0.35">
      <c r="A25" s="194" t="s">
        <v>3109</v>
      </c>
      <c r="B25" s="42">
        <v>6</v>
      </c>
      <c r="C25" s="42">
        <v>1995</v>
      </c>
      <c r="D25" s="182" t="s">
        <v>3078</v>
      </c>
      <c r="E25" s="183">
        <v>445</v>
      </c>
      <c r="F25" s="184">
        <f t="shared" si="0"/>
        <v>222.5</v>
      </c>
      <c r="G25" s="185" t="s">
        <v>62</v>
      </c>
      <c r="H25" s="184"/>
      <c r="I25" s="182"/>
    </row>
    <row r="26" spans="1:9" hidden="1" x14ac:dyDescent="0.35">
      <c r="A26" s="44" t="s">
        <v>3110</v>
      </c>
      <c r="B26" s="42">
        <v>3</v>
      </c>
      <c r="C26" s="42">
        <v>1965</v>
      </c>
      <c r="D26" s="182" t="s">
        <v>3076</v>
      </c>
      <c r="E26" s="183">
        <v>783</v>
      </c>
      <c r="F26" s="184">
        <f t="shared" si="0"/>
        <v>391.5</v>
      </c>
      <c r="G26" s="185" t="s">
        <v>412</v>
      </c>
      <c r="H26" s="184"/>
      <c r="I26" s="182"/>
    </row>
    <row r="27" spans="1:9" hidden="1" x14ac:dyDescent="0.35">
      <c r="A27" s="188" t="s">
        <v>3111</v>
      </c>
      <c r="B27" s="42">
        <v>2</v>
      </c>
      <c r="C27" s="42">
        <v>1908</v>
      </c>
      <c r="D27" s="182" t="s">
        <v>3076</v>
      </c>
      <c r="E27" s="183">
        <v>852</v>
      </c>
      <c r="F27" s="184">
        <f t="shared" si="0"/>
        <v>426</v>
      </c>
      <c r="G27" s="185" t="e">
        <v>#N/A</v>
      </c>
      <c r="H27" s="184"/>
      <c r="I27" s="182"/>
    </row>
    <row r="28" spans="1:9" hidden="1" x14ac:dyDescent="0.35">
      <c r="A28" s="45" t="s">
        <v>3112</v>
      </c>
      <c r="B28" s="42">
        <v>2</v>
      </c>
      <c r="C28" s="42">
        <v>1899</v>
      </c>
      <c r="D28" s="182" t="s">
        <v>3076</v>
      </c>
      <c r="E28" s="183">
        <v>761</v>
      </c>
      <c r="F28" s="184">
        <f t="shared" si="0"/>
        <v>380.5</v>
      </c>
      <c r="G28" s="185" t="e">
        <v>#N/A</v>
      </c>
      <c r="H28" s="184"/>
      <c r="I28" s="182"/>
    </row>
    <row r="29" spans="1:9" x14ac:dyDescent="0.35">
      <c r="A29" s="194" t="s">
        <v>3113</v>
      </c>
      <c r="B29" s="42">
        <v>5</v>
      </c>
      <c r="C29" s="42">
        <v>1968</v>
      </c>
      <c r="D29" s="182" t="s">
        <v>3078</v>
      </c>
      <c r="E29" s="183">
        <v>799</v>
      </c>
      <c r="F29" s="184">
        <f t="shared" si="0"/>
        <v>399.5</v>
      </c>
      <c r="G29" s="185" t="e">
        <v>#N/A</v>
      </c>
      <c r="H29" s="184"/>
      <c r="I29" s="182" t="s">
        <v>3114</v>
      </c>
    </row>
    <row r="30" spans="1:9" hidden="1" x14ac:dyDescent="0.35">
      <c r="A30" s="186" t="s">
        <v>3115</v>
      </c>
      <c r="B30" s="42">
        <v>6</v>
      </c>
      <c r="C30" s="42">
        <v>1905</v>
      </c>
      <c r="D30" s="182" t="s">
        <v>3078</v>
      </c>
      <c r="E30" s="183">
        <v>1200</v>
      </c>
      <c r="F30" s="184">
        <f t="shared" si="0"/>
        <v>600</v>
      </c>
      <c r="G30" s="185" t="e">
        <v>#N/A</v>
      </c>
      <c r="H30" s="184"/>
      <c r="I30" s="182" t="s">
        <v>3116</v>
      </c>
    </row>
    <row r="31" spans="1:9" hidden="1" x14ac:dyDescent="0.35">
      <c r="A31" s="186" t="s">
        <v>3117</v>
      </c>
      <c r="B31" s="42">
        <v>1</v>
      </c>
      <c r="C31" s="42">
        <v>1954</v>
      </c>
      <c r="D31" s="182" t="s">
        <v>3078</v>
      </c>
      <c r="E31" s="183">
        <v>1000</v>
      </c>
      <c r="F31" s="184">
        <f t="shared" si="0"/>
        <v>500</v>
      </c>
      <c r="G31" s="185" t="e">
        <v>#N/A</v>
      </c>
      <c r="H31" s="184"/>
      <c r="I31" s="181" t="s">
        <v>3118</v>
      </c>
    </row>
    <row r="32" spans="1:9" hidden="1" x14ac:dyDescent="0.35">
      <c r="A32" s="186" t="s">
        <v>3119</v>
      </c>
      <c r="B32" s="42">
        <v>4</v>
      </c>
      <c r="C32" s="42">
        <v>1964</v>
      </c>
      <c r="D32" s="182" t="s">
        <v>3078</v>
      </c>
      <c r="E32" s="183">
        <v>636</v>
      </c>
      <c r="F32" s="184">
        <f t="shared" si="0"/>
        <v>318</v>
      </c>
      <c r="G32" s="185" t="e">
        <v>#N/A</v>
      </c>
      <c r="H32" s="184"/>
      <c r="I32" s="182" t="s">
        <v>3116</v>
      </c>
    </row>
    <row r="33" spans="1:9" hidden="1" x14ac:dyDescent="0.35">
      <c r="A33" s="46" t="s">
        <v>3120</v>
      </c>
      <c r="B33" s="42">
        <v>3</v>
      </c>
      <c r="C33" s="42">
        <v>1901</v>
      </c>
      <c r="D33" s="182" t="s">
        <v>3076</v>
      </c>
      <c r="E33" s="183">
        <v>1469</v>
      </c>
      <c r="F33" s="184">
        <f t="shared" si="0"/>
        <v>734.5</v>
      </c>
      <c r="G33" s="185" t="s">
        <v>36</v>
      </c>
      <c r="H33" s="184"/>
      <c r="I33" s="182"/>
    </row>
    <row r="34" spans="1:9" x14ac:dyDescent="0.35">
      <c r="A34" s="186" t="s">
        <v>3121</v>
      </c>
      <c r="B34" s="42">
        <v>4</v>
      </c>
      <c r="C34" s="42">
        <v>1952</v>
      </c>
      <c r="D34" s="182" t="s">
        <v>3078</v>
      </c>
      <c r="E34" s="183">
        <v>857</v>
      </c>
      <c r="F34" s="184">
        <f t="shared" si="0"/>
        <v>428.5</v>
      </c>
      <c r="G34" s="185" t="e">
        <v>#N/A</v>
      </c>
      <c r="H34" s="184" t="s">
        <v>3122</v>
      </c>
      <c r="I34" s="182" t="s">
        <v>3123</v>
      </c>
    </row>
    <row r="35" spans="1:9" hidden="1" x14ac:dyDescent="0.35">
      <c r="A35" s="45" t="s">
        <v>3124</v>
      </c>
      <c r="B35" s="42">
        <v>3</v>
      </c>
      <c r="C35" s="42">
        <v>1938</v>
      </c>
      <c r="D35" s="182" t="s">
        <v>3076</v>
      </c>
      <c r="E35" s="183">
        <v>975</v>
      </c>
      <c r="F35" s="184">
        <f t="shared" si="0"/>
        <v>487.5</v>
      </c>
      <c r="G35" s="185" t="s">
        <v>43</v>
      </c>
      <c r="H35" s="184"/>
      <c r="I35" s="182"/>
    </row>
    <row r="36" spans="1:9" x14ac:dyDescent="0.35">
      <c r="A36" s="186" t="s">
        <v>3125</v>
      </c>
      <c r="B36" s="42">
        <v>4</v>
      </c>
      <c r="C36" s="42">
        <v>1958</v>
      </c>
      <c r="D36" s="182" t="s">
        <v>3078</v>
      </c>
      <c r="E36" s="183">
        <v>1430</v>
      </c>
      <c r="F36" s="184">
        <f t="shared" si="0"/>
        <v>715</v>
      </c>
      <c r="G36" s="185" t="s">
        <v>862</v>
      </c>
      <c r="H36" s="184" t="s">
        <v>3122</v>
      </c>
      <c r="I36" s="182"/>
    </row>
    <row r="37" spans="1:9" x14ac:dyDescent="0.35">
      <c r="A37" s="186" t="s">
        <v>3126</v>
      </c>
      <c r="B37" s="42">
        <v>4</v>
      </c>
      <c r="C37" s="42">
        <v>1907</v>
      </c>
      <c r="D37" s="182" t="s">
        <v>3078</v>
      </c>
      <c r="E37" s="183">
        <v>541</v>
      </c>
      <c r="F37" s="184">
        <f t="shared" si="0"/>
        <v>270.5</v>
      </c>
      <c r="G37" s="185" t="e">
        <v>#N/A</v>
      </c>
      <c r="H37" s="184" t="s">
        <v>3127</v>
      </c>
      <c r="I37" s="182" t="s">
        <v>2469</v>
      </c>
    </row>
    <row r="38" spans="1:9" hidden="1" x14ac:dyDescent="0.35">
      <c r="A38" s="47" t="s">
        <v>3128</v>
      </c>
      <c r="B38" s="42">
        <v>2</v>
      </c>
      <c r="C38" s="42">
        <v>1983</v>
      </c>
      <c r="D38" s="182" t="s">
        <v>3076</v>
      </c>
      <c r="E38" s="183">
        <v>1510</v>
      </c>
      <c r="F38" s="184">
        <f t="shared" si="0"/>
        <v>755</v>
      </c>
      <c r="G38" s="185" t="s">
        <v>36</v>
      </c>
      <c r="H38" s="184"/>
      <c r="I38" s="182"/>
    </row>
    <row r="39" spans="1:9" hidden="1" x14ac:dyDescent="0.35">
      <c r="A39" s="40" t="s">
        <v>3129</v>
      </c>
      <c r="B39" s="42">
        <v>6</v>
      </c>
      <c r="C39" s="42">
        <v>1965</v>
      </c>
      <c r="D39" s="182" t="s">
        <v>3076</v>
      </c>
      <c r="E39" s="183">
        <v>1621</v>
      </c>
      <c r="F39" s="184">
        <f t="shared" si="0"/>
        <v>810.5</v>
      </c>
      <c r="G39" s="185" t="s">
        <v>43</v>
      </c>
      <c r="H39" s="184"/>
      <c r="I39" s="182"/>
    </row>
    <row r="40" spans="1:9" x14ac:dyDescent="0.35">
      <c r="A40" s="186" t="s">
        <v>3130</v>
      </c>
      <c r="B40" s="42">
        <v>4</v>
      </c>
      <c r="C40" s="42">
        <v>1961</v>
      </c>
      <c r="D40" s="182" t="s">
        <v>3078</v>
      </c>
      <c r="E40" s="183">
        <v>673</v>
      </c>
      <c r="F40" s="184">
        <f t="shared" si="0"/>
        <v>336.5</v>
      </c>
      <c r="G40" s="185" t="e">
        <v>#N/A</v>
      </c>
      <c r="H40" s="184" t="s">
        <v>3122</v>
      </c>
      <c r="I40" s="182" t="s">
        <v>3131</v>
      </c>
    </row>
    <row r="41" spans="1:9" hidden="1" x14ac:dyDescent="0.35">
      <c r="A41" s="186" t="s">
        <v>3132</v>
      </c>
      <c r="B41" s="42">
        <v>5</v>
      </c>
      <c r="C41" s="42">
        <v>1962</v>
      </c>
      <c r="D41" s="182" t="s">
        <v>3078</v>
      </c>
      <c r="E41" s="183">
        <v>851</v>
      </c>
      <c r="F41" s="184">
        <f t="shared" si="0"/>
        <v>425.5</v>
      </c>
      <c r="G41" s="185" t="e">
        <v>#N/A</v>
      </c>
      <c r="H41" s="184" t="s">
        <v>3122</v>
      </c>
      <c r="I41" s="182" t="s">
        <v>3133</v>
      </c>
    </row>
    <row r="42" spans="1:9" hidden="1" x14ac:dyDescent="0.35">
      <c r="A42" s="188" t="s">
        <v>3134</v>
      </c>
      <c r="B42" s="42">
        <v>2</v>
      </c>
      <c r="C42" s="42">
        <v>1956</v>
      </c>
      <c r="D42" s="182" t="s">
        <v>3076</v>
      </c>
      <c r="E42" s="183">
        <v>1535</v>
      </c>
      <c r="F42" s="184">
        <f t="shared" si="0"/>
        <v>767.5</v>
      </c>
      <c r="G42" s="185" t="e">
        <v>#N/A</v>
      </c>
      <c r="H42" s="184"/>
      <c r="I42" s="182"/>
    </row>
    <row r="43" spans="1:9" hidden="1" x14ac:dyDescent="0.35">
      <c r="A43" s="186" t="s">
        <v>3135</v>
      </c>
      <c r="B43" s="42">
        <v>5</v>
      </c>
      <c r="C43" s="42">
        <v>1940</v>
      </c>
      <c r="D43" s="182" t="s">
        <v>3078</v>
      </c>
      <c r="E43" s="183">
        <v>549</v>
      </c>
      <c r="F43" s="184">
        <f t="shared" si="0"/>
        <v>274.5</v>
      </c>
      <c r="G43" s="185" t="e">
        <v>#N/A</v>
      </c>
      <c r="H43" s="184" t="s">
        <v>3136</v>
      </c>
      <c r="I43" s="182" t="s">
        <v>3137</v>
      </c>
    </row>
    <row r="44" spans="1:9" x14ac:dyDescent="0.35">
      <c r="A44" s="194" t="s">
        <v>3138</v>
      </c>
      <c r="B44" s="42">
        <v>6</v>
      </c>
      <c r="C44" s="42">
        <v>1992</v>
      </c>
      <c r="D44" s="182" t="s">
        <v>3078</v>
      </c>
      <c r="E44" s="183">
        <v>1465</v>
      </c>
      <c r="F44" s="184">
        <f t="shared" si="0"/>
        <v>732.5</v>
      </c>
      <c r="G44" s="185" t="s">
        <v>36</v>
      </c>
      <c r="H44" s="184" t="s">
        <v>3139</v>
      </c>
      <c r="I44" s="182"/>
    </row>
    <row r="45" spans="1:9" hidden="1" x14ac:dyDescent="0.35">
      <c r="A45" s="42" t="s">
        <v>3140</v>
      </c>
      <c r="B45" s="42">
        <v>3</v>
      </c>
      <c r="C45" s="42">
        <v>1974</v>
      </c>
      <c r="D45" s="182" t="s">
        <v>3076</v>
      </c>
      <c r="E45" s="183">
        <v>3541</v>
      </c>
      <c r="F45" s="184">
        <f t="shared" si="0"/>
        <v>1770.5</v>
      </c>
      <c r="G45" s="185" t="s">
        <v>486</v>
      </c>
      <c r="H45" s="184"/>
      <c r="I45" s="182"/>
    </row>
    <row r="46" spans="1:9" hidden="1" x14ac:dyDescent="0.35">
      <c r="A46" s="188" t="s">
        <v>1975</v>
      </c>
      <c r="B46" s="42">
        <v>1</v>
      </c>
      <c r="C46" s="42">
        <v>1894</v>
      </c>
      <c r="D46" s="182" t="s">
        <v>3076</v>
      </c>
      <c r="E46" s="183">
        <v>197</v>
      </c>
      <c r="F46" s="184">
        <f t="shared" si="0"/>
        <v>98.5</v>
      </c>
      <c r="G46" s="185" t="e">
        <v>#N/A</v>
      </c>
      <c r="H46" s="184"/>
      <c r="I46" s="182"/>
    </row>
    <row r="47" spans="1:9" hidden="1" x14ac:dyDescent="0.35">
      <c r="A47" s="189" t="s">
        <v>3141</v>
      </c>
      <c r="B47" s="42">
        <v>2</v>
      </c>
      <c r="C47" s="42">
        <v>1924</v>
      </c>
      <c r="D47" s="182" t="s">
        <v>3076</v>
      </c>
      <c r="E47" s="183">
        <v>1457</v>
      </c>
      <c r="F47" s="184">
        <f t="shared" si="0"/>
        <v>728.5</v>
      </c>
      <c r="G47" s="185" t="s">
        <v>55</v>
      </c>
      <c r="H47" s="184"/>
      <c r="I47" s="182"/>
    </row>
    <row r="48" spans="1:9" hidden="1" x14ac:dyDescent="0.35">
      <c r="A48" s="40" t="s">
        <v>3142</v>
      </c>
      <c r="B48" s="42">
        <v>3</v>
      </c>
      <c r="C48" s="42">
        <v>1927</v>
      </c>
      <c r="D48" s="182" t="s">
        <v>3076</v>
      </c>
      <c r="E48" s="183">
        <v>1003</v>
      </c>
      <c r="F48" s="184">
        <f t="shared" si="0"/>
        <v>501.5</v>
      </c>
      <c r="G48" s="185" t="s">
        <v>62</v>
      </c>
      <c r="H48" s="184"/>
      <c r="I48" s="182"/>
    </row>
    <row r="49" spans="1:9" hidden="1" x14ac:dyDescent="0.35">
      <c r="A49" s="42" t="s">
        <v>3143</v>
      </c>
      <c r="B49" s="42">
        <v>2</v>
      </c>
      <c r="C49" s="42">
        <v>2015</v>
      </c>
      <c r="D49" s="182" t="s">
        <v>3076</v>
      </c>
      <c r="E49" s="183">
        <v>726</v>
      </c>
      <c r="F49" s="184">
        <f t="shared" si="0"/>
        <v>363</v>
      </c>
      <c r="G49" s="185" t="s">
        <v>36</v>
      </c>
      <c r="H49" s="184"/>
      <c r="I49" s="182"/>
    </row>
    <row r="50" spans="1:9" hidden="1" x14ac:dyDescent="0.35">
      <c r="A50" s="45" t="s">
        <v>3144</v>
      </c>
      <c r="B50" s="42">
        <v>24</v>
      </c>
      <c r="C50" s="42">
        <v>2002</v>
      </c>
      <c r="D50" s="182" t="s">
        <v>3076</v>
      </c>
      <c r="E50" s="183">
        <v>1080</v>
      </c>
      <c r="F50" s="184">
        <f t="shared" si="0"/>
        <v>540</v>
      </c>
      <c r="G50" s="185" t="s">
        <v>62</v>
      </c>
      <c r="H50" s="184"/>
      <c r="I50" s="182"/>
    </row>
    <row r="51" spans="1:9" hidden="1" x14ac:dyDescent="0.35">
      <c r="A51" s="40" t="s">
        <v>3145</v>
      </c>
      <c r="B51" s="42">
        <v>26</v>
      </c>
      <c r="C51" s="42">
        <v>1953</v>
      </c>
      <c r="D51" s="182" t="s">
        <v>3076</v>
      </c>
      <c r="E51" s="183">
        <v>1169</v>
      </c>
      <c r="F51" s="184">
        <f t="shared" si="0"/>
        <v>584.5</v>
      </c>
      <c r="G51" s="185" t="s">
        <v>55</v>
      </c>
      <c r="H51" s="184"/>
      <c r="I51" s="182"/>
    </row>
    <row r="52" spans="1:9" hidden="1" x14ac:dyDescent="0.35">
      <c r="A52" s="40" t="s">
        <v>3146</v>
      </c>
      <c r="B52" s="42">
        <v>27</v>
      </c>
      <c r="C52" s="42">
        <v>1930</v>
      </c>
      <c r="D52" s="182" t="s">
        <v>3076</v>
      </c>
      <c r="E52" s="183">
        <v>901</v>
      </c>
      <c r="F52" s="184">
        <f t="shared" si="0"/>
        <v>450.5</v>
      </c>
      <c r="G52" s="185" t="s">
        <v>36</v>
      </c>
      <c r="H52" s="184"/>
      <c r="I52" s="182"/>
    </row>
    <row r="53" spans="1:9" hidden="1" x14ac:dyDescent="0.35">
      <c r="A53" s="40" t="s">
        <v>3147</v>
      </c>
      <c r="B53" s="42">
        <v>27</v>
      </c>
      <c r="C53" s="42">
        <v>1925</v>
      </c>
      <c r="D53" s="182" t="s">
        <v>3076</v>
      </c>
      <c r="E53" s="183">
        <v>1244</v>
      </c>
      <c r="F53" s="184">
        <f t="shared" si="0"/>
        <v>622</v>
      </c>
      <c r="G53" s="185" t="s">
        <v>55</v>
      </c>
      <c r="H53" s="184"/>
      <c r="I53" s="182"/>
    </row>
    <row r="54" spans="1:9" hidden="1" x14ac:dyDescent="0.35">
      <c r="A54" s="40" t="s">
        <v>3148</v>
      </c>
      <c r="B54" s="42">
        <v>27</v>
      </c>
      <c r="C54" s="42">
        <v>2002</v>
      </c>
      <c r="D54" s="182" t="s">
        <v>3076</v>
      </c>
      <c r="E54" s="183">
        <v>1568</v>
      </c>
      <c r="F54" s="184">
        <f t="shared" si="0"/>
        <v>784</v>
      </c>
      <c r="G54" s="185" t="s">
        <v>62</v>
      </c>
      <c r="H54" s="184"/>
      <c r="I54" s="182"/>
    </row>
    <row r="55" spans="1:9" hidden="1" x14ac:dyDescent="0.35">
      <c r="A55" s="45" t="s">
        <v>3149</v>
      </c>
      <c r="B55" s="42">
        <v>30</v>
      </c>
      <c r="C55" s="42">
        <v>1936</v>
      </c>
      <c r="D55" s="182" t="s">
        <v>3076</v>
      </c>
      <c r="E55" s="183">
        <v>948</v>
      </c>
      <c r="F55" s="184">
        <f t="shared" si="0"/>
        <v>474</v>
      </c>
      <c r="G55" s="185" t="s">
        <v>43</v>
      </c>
      <c r="H55" s="184"/>
      <c r="I55" s="182"/>
    </row>
    <row r="56" spans="1:9" hidden="1" x14ac:dyDescent="0.35">
      <c r="A56" s="42" t="s">
        <v>3150</v>
      </c>
      <c r="B56" s="42">
        <v>28</v>
      </c>
      <c r="C56" s="42">
        <v>1954</v>
      </c>
      <c r="D56" s="182" t="s">
        <v>3076</v>
      </c>
      <c r="E56" s="183">
        <v>1059</v>
      </c>
      <c r="F56" s="184">
        <f t="shared" si="0"/>
        <v>529.5</v>
      </c>
      <c r="G56" s="185" t="s">
        <v>36</v>
      </c>
      <c r="H56" s="184"/>
      <c r="I56" s="182"/>
    </row>
    <row r="57" spans="1:9" hidden="1" x14ac:dyDescent="0.35">
      <c r="A57" s="40" t="s">
        <v>3151</v>
      </c>
      <c r="B57" s="42">
        <v>28</v>
      </c>
      <c r="C57" s="42">
        <v>1956</v>
      </c>
      <c r="D57" s="182" t="s">
        <v>3076</v>
      </c>
      <c r="E57" s="183">
        <v>1352</v>
      </c>
      <c r="F57" s="184">
        <f t="shared" si="0"/>
        <v>676</v>
      </c>
      <c r="G57" s="185" t="s">
        <v>432</v>
      </c>
      <c r="H57" s="184"/>
      <c r="I57" s="182"/>
    </row>
    <row r="58" spans="1:9" hidden="1" x14ac:dyDescent="0.35">
      <c r="A58" s="40" t="s">
        <v>3152</v>
      </c>
      <c r="B58" s="42">
        <v>29</v>
      </c>
      <c r="C58" s="42">
        <v>1972</v>
      </c>
      <c r="D58" s="182" t="s">
        <v>3076</v>
      </c>
      <c r="E58" s="183">
        <v>1733</v>
      </c>
      <c r="F58" s="184">
        <f t="shared" si="0"/>
        <v>866.5</v>
      </c>
      <c r="G58" s="185" t="s">
        <v>55</v>
      </c>
      <c r="H58" s="184"/>
      <c r="I58" s="182"/>
    </row>
    <row r="59" spans="1:9" hidden="1" x14ac:dyDescent="0.35">
      <c r="A59" s="42" t="s">
        <v>3153</v>
      </c>
      <c r="B59" s="42">
        <v>24</v>
      </c>
      <c r="C59" s="42">
        <v>2003</v>
      </c>
      <c r="D59" s="182" t="s">
        <v>3076</v>
      </c>
      <c r="E59" s="183">
        <v>717</v>
      </c>
      <c r="F59" s="184">
        <f t="shared" si="0"/>
        <v>358.5</v>
      </c>
      <c r="G59" s="185" t="s">
        <v>62</v>
      </c>
      <c r="H59" s="184"/>
      <c r="I59" s="182"/>
    </row>
    <row r="60" spans="1:9" hidden="1" x14ac:dyDescent="0.35">
      <c r="A60" s="40" t="s">
        <v>3154</v>
      </c>
      <c r="B60" s="42">
        <v>24</v>
      </c>
      <c r="C60" s="42">
        <v>2008</v>
      </c>
      <c r="D60" s="182" t="s">
        <v>3076</v>
      </c>
      <c r="E60" s="183">
        <v>712</v>
      </c>
      <c r="F60" s="184">
        <f t="shared" si="0"/>
        <v>356</v>
      </c>
      <c r="G60" s="185" t="s">
        <v>62</v>
      </c>
      <c r="H60" s="184"/>
      <c r="I60" s="182"/>
    </row>
    <row r="61" spans="1:9" hidden="1" x14ac:dyDescent="0.35">
      <c r="A61" s="40" t="s">
        <v>3155</v>
      </c>
      <c r="B61" s="42">
        <v>29</v>
      </c>
      <c r="C61" s="42">
        <v>2003</v>
      </c>
      <c r="D61" s="182" t="s">
        <v>3076</v>
      </c>
      <c r="E61" s="183">
        <v>657</v>
      </c>
      <c r="F61" s="184">
        <f t="shared" si="0"/>
        <v>328.5</v>
      </c>
      <c r="G61" s="185" t="s">
        <v>62</v>
      </c>
      <c r="H61" s="184"/>
      <c r="I61" s="182"/>
    </row>
    <row r="62" spans="1:9" x14ac:dyDescent="0.35">
      <c r="A62" s="194" t="s">
        <v>3156</v>
      </c>
      <c r="B62" s="42">
        <v>27</v>
      </c>
      <c r="C62" s="42">
        <v>1929</v>
      </c>
      <c r="D62" s="182" t="s">
        <v>3078</v>
      </c>
      <c r="E62" s="183">
        <v>1912</v>
      </c>
      <c r="F62" s="184">
        <f t="shared" si="0"/>
        <v>956</v>
      </c>
      <c r="G62" s="185" t="e">
        <v>#N/A</v>
      </c>
      <c r="H62" s="184" t="s">
        <v>3157</v>
      </c>
      <c r="I62" s="182" t="s">
        <v>3158</v>
      </c>
    </row>
    <row r="63" spans="1:9" hidden="1" x14ac:dyDescent="0.35">
      <c r="A63" s="40" t="s">
        <v>3159</v>
      </c>
      <c r="B63" s="42">
        <v>27</v>
      </c>
      <c r="C63" s="42">
        <v>1929</v>
      </c>
      <c r="D63" s="182" t="s">
        <v>3076</v>
      </c>
      <c r="E63" s="183">
        <v>1740</v>
      </c>
      <c r="F63" s="184">
        <f t="shared" si="0"/>
        <v>870</v>
      </c>
      <c r="G63" s="185" t="e">
        <v>#N/A</v>
      </c>
      <c r="H63" s="184"/>
      <c r="I63" s="182"/>
    </row>
    <row r="64" spans="1:9" hidden="1" x14ac:dyDescent="0.35">
      <c r="A64" s="40" t="s">
        <v>3160</v>
      </c>
      <c r="B64" s="42">
        <v>28</v>
      </c>
      <c r="C64" s="42">
        <v>1971</v>
      </c>
      <c r="D64" s="182" t="s">
        <v>3076</v>
      </c>
      <c r="E64" s="183">
        <v>2626</v>
      </c>
      <c r="F64" s="184">
        <f t="shared" si="0"/>
        <v>1313</v>
      </c>
      <c r="G64" s="185" t="s">
        <v>486</v>
      </c>
      <c r="H64" s="184"/>
      <c r="I64" s="182"/>
    </row>
    <row r="65" spans="1:9" hidden="1" x14ac:dyDescent="0.35">
      <c r="A65" s="188" t="s">
        <v>3161</v>
      </c>
      <c r="B65" s="42">
        <v>24</v>
      </c>
      <c r="C65" s="42">
        <v>1958</v>
      </c>
      <c r="D65" s="182" t="s">
        <v>3076</v>
      </c>
      <c r="E65" s="183">
        <v>1664</v>
      </c>
      <c r="F65" s="184">
        <f t="shared" si="0"/>
        <v>832</v>
      </c>
      <c r="G65" s="185" t="s">
        <v>486</v>
      </c>
      <c r="H65" s="184"/>
      <c r="I65" s="182"/>
    </row>
    <row r="66" spans="1:9" hidden="1" x14ac:dyDescent="0.35">
      <c r="A66" s="42" t="s">
        <v>3162</v>
      </c>
      <c r="B66" s="42">
        <v>31</v>
      </c>
      <c r="C66" s="42">
        <v>1962</v>
      </c>
      <c r="D66" s="182" t="s">
        <v>3076</v>
      </c>
      <c r="E66" s="183">
        <v>1175</v>
      </c>
      <c r="F66" s="184">
        <f t="shared" si="0"/>
        <v>587.5</v>
      </c>
      <c r="G66" s="185" t="e">
        <v>#N/A</v>
      </c>
      <c r="H66" s="184"/>
      <c r="I66" s="182"/>
    </row>
    <row r="67" spans="1:9" x14ac:dyDescent="0.35">
      <c r="A67" s="194" t="s">
        <v>3163</v>
      </c>
      <c r="B67" s="42">
        <v>31</v>
      </c>
      <c r="C67" s="42">
        <v>1903</v>
      </c>
      <c r="D67" s="182" t="s">
        <v>3078</v>
      </c>
      <c r="E67" s="183">
        <v>1531</v>
      </c>
      <c r="F67" s="184">
        <f t="shared" ref="F67:F90" si="1">E67/2</f>
        <v>765.5</v>
      </c>
      <c r="G67" s="185" t="s">
        <v>43</v>
      </c>
      <c r="H67" s="184"/>
      <c r="I67" s="182"/>
    </row>
    <row r="68" spans="1:9" hidden="1" x14ac:dyDescent="0.35">
      <c r="A68" s="186" t="s">
        <v>3164</v>
      </c>
      <c r="B68" s="42">
        <v>10</v>
      </c>
      <c r="C68" s="42">
        <v>1933</v>
      </c>
      <c r="D68" s="182" t="s">
        <v>3078</v>
      </c>
      <c r="E68" s="183">
        <v>831</v>
      </c>
      <c r="F68" s="184">
        <f t="shared" si="1"/>
        <v>415.5</v>
      </c>
      <c r="G68" s="185" t="s">
        <v>862</v>
      </c>
      <c r="H68" s="184"/>
      <c r="I68" s="182"/>
    </row>
    <row r="69" spans="1:9" hidden="1" x14ac:dyDescent="0.35">
      <c r="A69" s="186" t="s">
        <v>3165</v>
      </c>
      <c r="B69" s="42">
        <v>10</v>
      </c>
      <c r="C69" s="42">
        <v>1919</v>
      </c>
      <c r="D69" s="182" t="s">
        <v>3078</v>
      </c>
      <c r="E69" s="183">
        <v>796</v>
      </c>
      <c r="F69" s="184">
        <f t="shared" si="1"/>
        <v>398</v>
      </c>
      <c r="G69" s="185" t="s">
        <v>862</v>
      </c>
      <c r="H69" s="184"/>
      <c r="I69" s="182"/>
    </row>
    <row r="70" spans="1:9" hidden="1" x14ac:dyDescent="0.35">
      <c r="A70" s="186" t="s">
        <v>3166</v>
      </c>
      <c r="B70" s="42">
        <v>9</v>
      </c>
      <c r="C70" s="42">
        <v>1938</v>
      </c>
      <c r="D70" s="182" t="s">
        <v>3078</v>
      </c>
      <c r="E70" s="183">
        <v>1176</v>
      </c>
      <c r="F70" s="184">
        <f t="shared" si="1"/>
        <v>588</v>
      </c>
      <c r="G70" s="185" t="e">
        <v>#N/A</v>
      </c>
      <c r="H70" s="184"/>
      <c r="I70" s="182" t="s">
        <v>3167</v>
      </c>
    </row>
    <row r="71" spans="1:9" hidden="1" x14ac:dyDescent="0.35">
      <c r="A71" s="42" t="s">
        <v>3168</v>
      </c>
      <c r="B71" s="42">
        <v>10</v>
      </c>
      <c r="C71" s="42">
        <v>1975</v>
      </c>
      <c r="D71" s="182" t="s">
        <v>3100</v>
      </c>
      <c r="E71" s="183">
        <v>1456</v>
      </c>
      <c r="F71" s="184">
        <f t="shared" si="1"/>
        <v>728</v>
      </c>
      <c r="G71" s="185" t="s">
        <v>432</v>
      </c>
      <c r="H71" s="184"/>
      <c r="I71" s="182"/>
    </row>
    <row r="72" spans="1:9" hidden="1" x14ac:dyDescent="0.35">
      <c r="A72" s="186" t="s">
        <v>3169</v>
      </c>
      <c r="B72" s="42">
        <v>7</v>
      </c>
      <c r="C72" s="42">
        <v>1957</v>
      </c>
      <c r="D72" s="182" t="s">
        <v>3078</v>
      </c>
      <c r="E72" s="183">
        <v>1431</v>
      </c>
      <c r="F72" s="184">
        <f t="shared" si="1"/>
        <v>715.5</v>
      </c>
      <c r="G72" s="185" t="e">
        <v>#N/A</v>
      </c>
      <c r="H72" s="184"/>
      <c r="I72" s="182" t="s">
        <v>3170</v>
      </c>
    </row>
    <row r="73" spans="1:9" hidden="1" x14ac:dyDescent="0.35">
      <c r="A73" s="186" t="s">
        <v>3171</v>
      </c>
      <c r="B73" s="42">
        <v>9</v>
      </c>
      <c r="C73" s="42">
        <v>1965</v>
      </c>
      <c r="D73" s="182" t="s">
        <v>3078</v>
      </c>
      <c r="E73" s="183">
        <v>1267</v>
      </c>
      <c r="F73" s="184">
        <f t="shared" si="1"/>
        <v>633.5</v>
      </c>
      <c r="G73" s="185" t="e">
        <v>#N/A</v>
      </c>
      <c r="H73" s="184"/>
      <c r="I73" s="182" t="s">
        <v>3172</v>
      </c>
    </row>
    <row r="74" spans="1:9" hidden="1" x14ac:dyDescent="0.35">
      <c r="A74" s="186" t="s">
        <v>3173</v>
      </c>
      <c r="B74" s="42">
        <v>9</v>
      </c>
      <c r="C74" s="42">
        <v>1967</v>
      </c>
      <c r="D74" s="182" t="s">
        <v>3078</v>
      </c>
      <c r="E74" s="183">
        <v>1492</v>
      </c>
      <c r="F74" s="184">
        <f t="shared" si="1"/>
        <v>746</v>
      </c>
      <c r="G74" s="185" t="e">
        <v>#N/A</v>
      </c>
      <c r="H74" s="184"/>
      <c r="I74" s="182" t="s">
        <v>3174</v>
      </c>
    </row>
    <row r="75" spans="1:9" x14ac:dyDescent="0.35">
      <c r="A75" s="195" t="s">
        <v>3175</v>
      </c>
      <c r="B75" s="42">
        <v>9</v>
      </c>
      <c r="C75" s="42">
        <v>1972</v>
      </c>
      <c r="D75" s="182" t="s">
        <v>3078</v>
      </c>
      <c r="E75" s="183">
        <v>1639</v>
      </c>
      <c r="F75" s="184">
        <f t="shared" si="1"/>
        <v>819.5</v>
      </c>
      <c r="G75" s="185" t="e">
        <v>#N/A</v>
      </c>
      <c r="H75" s="184"/>
      <c r="I75" s="182" t="s">
        <v>3176</v>
      </c>
    </row>
    <row r="76" spans="1:9" hidden="1" x14ac:dyDescent="0.35">
      <c r="A76" s="195" t="s">
        <v>3177</v>
      </c>
      <c r="B76" s="42">
        <v>9</v>
      </c>
      <c r="C76" s="42">
        <v>1901</v>
      </c>
      <c r="D76" s="182" t="s">
        <v>3078</v>
      </c>
      <c r="E76" s="183">
        <v>1773</v>
      </c>
      <c r="F76" s="184">
        <f t="shared" si="1"/>
        <v>886.5</v>
      </c>
      <c r="G76" s="185" t="s">
        <v>486</v>
      </c>
      <c r="H76" s="184"/>
      <c r="I76" s="182"/>
    </row>
    <row r="77" spans="1:9" hidden="1" x14ac:dyDescent="0.35">
      <c r="A77" s="195" t="s">
        <v>3178</v>
      </c>
      <c r="B77" s="42">
        <v>11</v>
      </c>
      <c r="C77" s="42">
        <v>1939</v>
      </c>
      <c r="D77" s="182" t="s">
        <v>3078</v>
      </c>
      <c r="E77" s="183">
        <v>2781</v>
      </c>
      <c r="F77" s="184">
        <f t="shared" si="1"/>
        <v>1390.5</v>
      </c>
      <c r="G77" s="185" t="s">
        <v>486</v>
      </c>
      <c r="H77" s="184"/>
      <c r="I77" s="182"/>
    </row>
    <row r="78" spans="1:9" x14ac:dyDescent="0.35">
      <c r="A78" s="195" t="s">
        <v>3179</v>
      </c>
      <c r="B78" s="42">
        <v>12</v>
      </c>
      <c r="C78" s="42">
        <v>1925</v>
      </c>
      <c r="D78" s="182" t="s">
        <v>3078</v>
      </c>
      <c r="E78" s="183">
        <v>2050</v>
      </c>
      <c r="F78" s="184">
        <f t="shared" si="1"/>
        <v>1025</v>
      </c>
      <c r="G78" s="185" t="s">
        <v>43</v>
      </c>
      <c r="H78" s="184" t="s">
        <v>3180</v>
      </c>
      <c r="I78" s="182"/>
    </row>
    <row r="79" spans="1:9" hidden="1" x14ac:dyDescent="0.35">
      <c r="A79" s="40" t="s">
        <v>3181</v>
      </c>
      <c r="B79" s="42">
        <v>10</v>
      </c>
      <c r="C79" s="42">
        <v>1932</v>
      </c>
      <c r="D79" s="182" t="s">
        <v>3100</v>
      </c>
      <c r="E79" s="183">
        <v>2708</v>
      </c>
      <c r="F79" s="184">
        <f t="shared" si="1"/>
        <v>1354</v>
      </c>
      <c r="G79" s="185" t="s">
        <v>36</v>
      </c>
      <c r="H79" s="184" t="s">
        <v>3180</v>
      </c>
      <c r="I79" s="182"/>
    </row>
    <row r="80" spans="1:9" hidden="1" x14ac:dyDescent="0.35">
      <c r="A80" s="42" t="s">
        <v>3182</v>
      </c>
      <c r="B80" s="42">
        <v>10</v>
      </c>
      <c r="C80" s="42">
        <v>1959</v>
      </c>
      <c r="D80" s="182" t="s">
        <v>3076</v>
      </c>
      <c r="E80" s="183">
        <v>2333</v>
      </c>
      <c r="F80" s="184">
        <f t="shared" si="1"/>
        <v>1166.5</v>
      </c>
      <c r="G80" s="185" t="s">
        <v>432</v>
      </c>
      <c r="H80" s="184"/>
      <c r="I80" s="182"/>
    </row>
    <row r="81" spans="1:9" hidden="1" x14ac:dyDescent="0.35">
      <c r="A81" s="189" t="s">
        <v>3183</v>
      </c>
      <c r="B81" s="42">
        <v>9</v>
      </c>
      <c r="C81" s="42">
        <v>2003</v>
      </c>
      <c r="D81" s="182" t="s">
        <v>3076</v>
      </c>
      <c r="E81" s="183">
        <v>747</v>
      </c>
      <c r="F81" s="184">
        <f t="shared" si="1"/>
        <v>373.5</v>
      </c>
      <c r="G81" s="185" t="s">
        <v>62</v>
      </c>
      <c r="H81" s="184"/>
      <c r="I81" s="182"/>
    </row>
    <row r="82" spans="1:9" hidden="1" x14ac:dyDescent="0.35">
      <c r="A82" s="196" t="s">
        <v>1593</v>
      </c>
      <c r="B82" s="42">
        <v>7</v>
      </c>
      <c r="C82" s="42">
        <v>1924</v>
      </c>
      <c r="D82" s="197" t="s">
        <v>3184</v>
      </c>
      <c r="E82" s="183">
        <v>558</v>
      </c>
      <c r="F82" s="184">
        <f t="shared" si="1"/>
        <v>279</v>
      </c>
      <c r="G82" s="185" t="s">
        <v>486</v>
      </c>
      <c r="H82" s="184"/>
      <c r="I82" s="182"/>
    </row>
    <row r="83" spans="1:9" hidden="1" x14ac:dyDescent="0.35">
      <c r="A83" s="196" t="s">
        <v>3185</v>
      </c>
      <c r="B83" s="42">
        <v>9</v>
      </c>
      <c r="C83" s="42">
        <v>1897</v>
      </c>
      <c r="D83" s="197" t="s">
        <v>3184</v>
      </c>
      <c r="E83" s="183">
        <v>964</v>
      </c>
      <c r="F83" s="184">
        <f t="shared" si="1"/>
        <v>482</v>
      </c>
      <c r="G83" s="185" t="e">
        <v>#N/A</v>
      </c>
      <c r="H83" s="184"/>
      <c r="I83" s="182" t="s">
        <v>3186</v>
      </c>
    </row>
    <row r="84" spans="1:9" hidden="1" x14ac:dyDescent="0.35">
      <c r="A84" s="196" t="s">
        <v>3187</v>
      </c>
      <c r="B84" s="42">
        <v>9</v>
      </c>
      <c r="C84" s="42">
        <v>1890</v>
      </c>
      <c r="D84" s="197" t="s">
        <v>3184</v>
      </c>
      <c r="E84" s="183">
        <v>436</v>
      </c>
      <c r="F84" s="184">
        <f t="shared" si="1"/>
        <v>218</v>
      </c>
      <c r="G84" s="185" t="s">
        <v>862</v>
      </c>
      <c r="H84" s="184"/>
      <c r="I84" s="182"/>
    </row>
    <row r="85" spans="1:9" hidden="1" x14ac:dyDescent="0.35">
      <c r="A85" s="196" t="s">
        <v>3188</v>
      </c>
      <c r="B85" s="42">
        <v>9</v>
      </c>
      <c r="C85" s="42">
        <v>1914</v>
      </c>
      <c r="D85" s="197" t="s">
        <v>3184</v>
      </c>
      <c r="E85" s="183">
        <v>1008</v>
      </c>
      <c r="F85" s="184">
        <f t="shared" si="1"/>
        <v>504</v>
      </c>
      <c r="G85" s="185" t="e">
        <v>#N/A</v>
      </c>
      <c r="H85" s="184"/>
      <c r="I85" s="182" t="s">
        <v>3189</v>
      </c>
    </row>
    <row r="86" spans="1:9" hidden="1" x14ac:dyDescent="0.35">
      <c r="A86" s="196" t="s">
        <v>3190</v>
      </c>
      <c r="B86" s="42">
        <v>9</v>
      </c>
      <c r="C86" s="42">
        <v>1930</v>
      </c>
      <c r="D86" s="197" t="s">
        <v>3184</v>
      </c>
      <c r="E86" s="183">
        <v>743</v>
      </c>
      <c r="F86" s="184">
        <f t="shared" si="1"/>
        <v>371.5</v>
      </c>
      <c r="G86" s="185" t="e">
        <v>#N/A</v>
      </c>
      <c r="H86" s="184"/>
      <c r="I86" s="182" t="s">
        <v>3191</v>
      </c>
    </row>
    <row r="87" spans="1:9" hidden="1" x14ac:dyDescent="0.35">
      <c r="A87" s="196" t="s">
        <v>3192</v>
      </c>
      <c r="B87" s="42">
        <v>19</v>
      </c>
      <c r="C87" s="42">
        <v>1967</v>
      </c>
      <c r="D87" s="197" t="s">
        <v>3184</v>
      </c>
      <c r="E87" s="183">
        <v>806</v>
      </c>
      <c r="F87" s="184">
        <f t="shared" si="1"/>
        <v>403</v>
      </c>
      <c r="G87" s="185" t="e">
        <v>#N/A</v>
      </c>
      <c r="H87" s="184"/>
      <c r="I87" s="182" t="s">
        <v>3189</v>
      </c>
    </row>
    <row r="88" spans="1:9" hidden="1" x14ac:dyDescent="0.35">
      <c r="A88" s="196" t="s">
        <v>571</v>
      </c>
      <c r="B88" s="42">
        <v>22</v>
      </c>
      <c r="C88" s="42">
        <v>2004</v>
      </c>
      <c r="D88" s="197" t="s">
        <v>3184</v>
      </c>
      <c r="E88" s="183">
        <v>806</v>
      </c>
      <c r="F88" s="184">
        <f t="shared" si="1"/>
        <v>403</v>
      </c>
      <c r="G88" s="185" t="s">
        <v>62</v>
      </c>
      <c r="H88" s="184"/>
      <c r="I88" s="182"/>
    </row>
    <row r="89" spans="1:9" hidden="1" x14ac:dyDescent="0.35">
      <c r="A89" s="196" t="s">
        <v>527</v>
      </c>
      <c r="B89" s="42">
        <v>23</v>
      </c>
      <c r="C89" s="42">
        <v>1967</v>
      </c>
      <c r="D89" s="197" t="s">
        <v>3184</v>
      </c>
      <c r="E89" s="183">
        <v>882</v>
      </c>
      <c r="F89" s="184">
        <f t="shared" si="1"/>
        <v>441</v>
      </c>
      <c r="G89" s="185" t="s">
        <v>486</v>
      </c>
      <c r="H89" s="184"/>
      <c r="I89" s="182"/>
    </row>
    <row r="90" spans="1:9" hidden="1" x14ac:dyDescent="0.35">
      <c r="A90" s="196" t="s">
        <v>3193</v>
      </c>
      <c r="B90" s="42">
        <v>29</v>
      </c>
      <c r="C90" s="42">
        <v>1927</v>
      </c>
      <c r="D90" s="197" t="s">
        <v>3184</v>
      </c>
      <c r="E90" s="183">
        <v>508</v>
      </c>
      <c r="F90" s="184">
        <f t="shared" si="1"/>
        <v>254</v>
      </c>
      <c r="G90" s="185" t="e">
        <v>#N/A</v>
      </c>
      <c r="H90" s="184"/>
      <c r="I90" s="182" t="s">
        <v>3194</v>
      </c>
    </row>
    <row r="91" spans="1:9" hidden="1" x14ac:dyDescent="0.35">
      <c r="A91" s="198" t="s">
        <v>3195</v>
      </c>
      <c r="B91" s="199">
        <v>32</v>
      </c>
    </row>
    <row r="92" spans="1:9" hidden="1" x14ac:dyDescent="0.35">
      <c r="A92" s="198" t="s">
        <v>3196</v>
      </c>
      <c r="B92" s="199">
        <v>32</v>
      </c>
    </row>
    <row r="93" spans="1:9" hidden="1" x14ac:dyDescent="0.35">
      <c r="A93" s="198" t="s">
        <v>3197</v>
      </c>
      <c r="B93" s="199">
        <v>32</v>
      </c>
    </row>
    <row r="94" spans="1:9" hidden="1" x14ac:dyDescent="0.35">
      <c r="A94" s="201" t="s">
        <v>3198</v>
      </c>
      <c r="B94" s="199">
        <v>32</v>
      </c>
    </row>
  </sheetData>
  <autoFilter ref="A1:I90"/>
  <conditionalFormatting sqref="A2:A47">
    <cfRule type="expression" dxfId="7" priority="5">
      <formula>$E2="EC/HS/SMNS"</formula>
    </cfRule>
    <cfRule type="expression" dxfId="6" priority="6">
      <formula>$E2="SMNS"</formula>
    </cfRule>
  </conditionalFormatting>
  <conditionalFormatting sqref="A2:A47">
    <cfRule type="expression" dxfId="5" priority="4">
      <formula>$E2="SMNS (HS)"</formula>
    </cfRule>
  </conditionalFormatting>
  <conditionalFormatting sqref="A95:A1048576 A1:A90">
    <cfRule type="duplicateValues" dxfId="4" priority="3"/>
  </conditionalFormatting>
  <conditionalFormatting sqref="D1">
    <cfRule type="duplicateValues" dxfId="3" priority="2"/>
  </conditionalFormatting>
  <conditionalFormatting sqref="I1">
    <cfRule type="duplicateValues" dxfId="2" priority="1"/>
  </conditionalFormatting>
  <conditionalFormatting sqref="E1:H1">
    <cfRule type="duplicateValues" dxfId="1" priority="7"/>
  </conditionalFormatting>
  <conditionalFormatting sqref="A1:A90">
    <cfRule type="duplicateValues" dxfId="0" priority="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9"/>
  <sheetViews>
    <sheetView workbookViewId="0">
      <selection activeCell="F27" sqref="F27"/>
    </sheetView>
  </sheetViews>
  <sheetFormatPr defaultColWidth="8.81640625" defaultRowHeight="14.5" x14ac:dyDescent="0.35"/>
  <cols>
    <col min="1" max="1" width="14.26953125" customWidth="1"/>
    <col min="2" max="2" width="12.26953125" customWidth="1"/>
    <col min="3" max="3" width="16.453125" customWidth="1"/>
    <col min="4" max="4" width="13.453125" customWidth="1"/>
    <col min="5" max="5" width="17.81640625" customWidth="1"/>
    <col min="6" max="6" width="41.453125" bestFit="1" customWidth="1"/>
    <col min="7" max="7" width="31" bestFit="1" customWidth="1"/>
    <col min="8" max="8" width="5.81640625" bestFit="1" customWidth="1"/>
    <col min="9" max="9" width="22.7265625" customWidth="1"/>
    <col min="10" max="10" width="10.453125" bestFit="1" customWidth="1"/>
    <col min="11" max="11" width="23" bestFit="1" customWidth="1"/>
  </cols>
  <sheetData>
    <row r="1" spans="1:27" ht="29" x14ac:dyDescent="0.3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3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</row>
    <row r="2" spans="1:27" x14ac:dyDescent="0.35">
      <c r="A2" s="12" t="s">
        <v>28</v>
      </c>
      <c r="B2" s="12" t="s">
        <v>29</v>
      </c>
      <c r="C2" s="12" t="s">
        <v>30</v>
      </c>
      <c r="D2" s="8" t="s">
        <v>31</v>
      </c>
      <c r="E2" s="8" t="s">
        <v>30</v>
      </c>
      <c r="F2" s="8" t="s">
        <v>32</v>
      </c>
      <c r="G2" s="8" t="s">
        <v>33</v>
      </c>
      <c r="H2" s="8" t="s">
        <v>34</v>
      </c>
      <c r="I2" s="8" t="s">
        <v>35</v>
      </c>
      <c r="J2" s="10" t="s">
        <v>36</v>
      </c>
      <c r="K2" s="11" t="s">
        <v>37</v>
      </c>
    </row>
    <row r="3" spans="1:27" x14ac:dyDescent="0.35">
      <c r="A3" s="12" t="s">
        <v>28</v>
      </c>
      <c r="B3" s="12" t="s">
        <v>29</v>
      </c>
      <c r="C3" s="12" t="s">
        <v>38</v>
      </c>
      <c r="D3" s="8" t="s">
        <v>39</v>
      </c>
      <c r="E3" s="8" t="s">
        <v>38</v>
      </c>
      <c r="F3" s="8" t="s">
        <v>40</v>
      </c>
      <c r="G3" s="8" t="s">
        <v>41</v>
      </c>
      <c r="H3" s="8"/>
      <c r="I3" s="8" t="s">
        <v>42</v>
      </c>
      <c r="J3" s="10" t="s">
        <v>43</v>
      </c>
      <c r="K3" s="11" t="s">
        <v>44</v>
      </c>
    </row>
    <row r="4" spans="1:27" x14ac:dyDescent="0.35">
      <c r="A4" s="12" t="s">
        <v>28</v>
      </c>
      <c r="B4" s="12" t="s">
        <v>29</v>
      </c>
      <c r="C4" s="12" t="s">
        <v>38</v>
      </c>
      <c r="D4" s="8" t="s">
        <v>45</v>
      </c>
      <c r="E4" s="8" t="s">
        <v>46</v>
      </c>
      <c r="F4" s="8" t="s">
        <v>47</v>
      </c>
      <c r="G4" s="8" t="s">
        <v>48</v>
      </c>
      <c r="H4" s="8"/>
      <c r="I4" s="8" t="s">
        <v>42</v>
      </c>
      <c r="J4" s="10" t="s">
        <v>43</v>
      </c>
      <c r="K4" s="11" t="s">
        <v>44</v>
      </c>
    </row>
    <row r="5" spans="1:27" x14ac:dyDescent="0.35">
      <c r="A5" s="12" t="s">
        <v>28</v>
      </c>
      <c r="B5" s="12" t="s">
        <v>29</v>
      </c>
      <c r="C5" s="12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/>
      <c r="I5" s="8" t="s">
        <v>54</v>
      </c>
      <c r="J5" s="10" t="s">
        <v>55</v>
      </c>
      <c r="K5" s="11" t="s">
        <v>44</v>
      </c>
    </row>
    <row r="6" spans="1:27" x14ac:dyDescent="0.35">
      <c r="A6" s="8" t="s">
        <v>56</v>
      </c>
      <c r="B6" s="8" t="s">
        <v>57</v>
      </c>
      <c r="C6" s="12" t="s">
        <v>58</v>
      </c>
      <c r="D6" s="8" t="s">
        <v>59</v>
      </c>
      <c r="E6" s="8" t="s">
        <v>58</v>
      </c>
      <c r="F6" s="8" t="s">
        <v>60</v>
      </c>
      <c r="G6" s="8" t="s">
        <v>33</v>
      </c>
      <c r="H6" s="8" t="s">
        <v>34</v>
      </c>
      <c r="I6" s="8" t="s">
        <v>61</v>
      </c>
      <c r="J6" s="10" t="s">
        <v>62</v>
      </c>
      <c r="K6" s="11" t="s">
        <v>37</v>
      </c>
    </row>
    <row r="7" spans="1:27" x14ac:dyDescent="0.35">
      <c r="A7" s="8" t="s">
        <v>56</v>
      </c>
      <c r="B7" s="8" t="s">
        <v>57</v>
      </c>
      <c r="C7" s="12" t="s">
        <v>58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34</v>
      </c>
      <c r="I7" s="8" t="s">
        <v>61</v>
      </c>
      <c r="J7" s="10" t="s">
        <v>62</v>
      </c>
      <c r="K7" s="11" t="s">
        <v>37</v>
      </c>
    </row>
    <row r="8" spans="1:27" x14ac:dyDescent="0.35">
      <c r="A8" s="8" t="s">
        <v>56</v>
      </c>
      <c r="B8" s="8" t="s">
        <v>57</v>
      </c>
      <c r="C8" s="12" t="s">
        <v>67</v>
      </c>
      <c r="D8" s="8" t="s">
        <v>68</v>
      </c>
      <c r="E8" s="8" t="s">
        <v>67</v>
      </c>
      <c r="F8" s="8" t="s">
        <v>69</v>
      </c>
      <c r="G8" s="8" t="s">
        <v>33</v>
      </c>
      <c r="H8" s="8"/>
      <c r="I8" s="8" t="s">
        <v>70</v>
      </c>
      <c r="J8" s="10" t="s">
        <v>36</v>
      </c>
      <c r="K8" s="11" t="s">
        <v>37</v>
      </c>
    </row>
    <row r="9" spans="1:27" x14ac:dyDescent="0.35">
      <c r="A9" s="8">
        <v>31</v>
      </c>
      <c r="B9" s="8" t="s">
        <v>57</v>
      </c>
      <c r="C9" s="12" t="s">
        <v>71</v>
      </c>
      <c r="D9" s="8" t="s">
        <v>72</v>
      </c>
      <c r="E9" s="8" t="s">
        <v>71</v>
      </c>
      <c r="F9" s="8" t="s">
        <v>73</v>
      </c>
      <c r="G9" s="8" t="s">
        <v>41</v>
      </c>
      <c r="H9" s="8"/>
      <c r="I9" s="8" t="s">
        <v>74</v>
      </c>
      <c r="J9" s="10" t="s">
        <v>36</v>
      </c>
      <c r="K9" s="11" t="s">
        <v>37</v>
      </c>
    </row>
    <row r="10" spans="1:27" x14ac:dyDescent="0.35">
      <c r="A10" s="8">
        <v>31</v>
      </c>
      <c r="B10" s="8" t="s">
        <v>57</v>
      </c>
      <c r="C10" s="12" t="s">
        <v>71</v>
      </c>
      <c r="D10" s="8" t="s">
        <v>75</v>
      </c>
      <c r="E10" s="8" t="s">
        <v>76</v>
      </c>
      <c r="F10" s="8" t="s">
        <v>77</v>
      </c>
      <c r="G10" s="8" t="s">
        <v>48</v>
      </c>
      <c r="H10" s="8" t="s">
        <v>34</v>
      </c>
      <c r="I10" s="8" t="s">
        <v>74</v>
      </c>
      <c r="J10" s="10" t="s">
        <v>36</v>
      </c>
      <c r="K10" s="11" t="s">
        <v>37</v>
      </c>
    </row>
    <row r="11" spans="1:27" x14ac:dyDescent="0.35">
      <c r="A11" s="8" t="s">
        <v>56</v>
      </c>
      <c r="B11" s="8" t="s">
        <v>57</v>
      </c>
      <c r="C11" s="12" t="s">
        <v>78</v>
      </c>
      <c r="D11" s="8" t="s">
        <v>79</v>
      </c>
      <c r="E11" s="8" t="s">
        <v>80</v>
      </c>
      <c r="F11" s="8" t="s">
        <v>81</v>
      </c>
      <c r="G11" s="8" t="s">
        <v>53</v>
      </c>
      <c r="H11" s="8"/>
      <c r="I11" s="8" t="s">
        <v>82</v>
      </c>
      <c r="J11" s="10" t="s">
        <v>62</v>
      </c>
      <c r="K11" s="11" t="s">
        <v>37</v>
      </c>
    </row>
    <row r="12" spans="1:27" x14ac:dyDescent="0.35">
      <c r="A12" s="8" t="s">
        <v>56</v>
      </c>
      <c r="B12" s="8" t="s">
        <v>57</v>
      </c>
      <c r="C12" s="12" t="s">
        <v>78</v>
      </c>
      <c r="D12" s="8" t="s">
        <v>83</v>
      </c>
      <c r="E12" s="8" t="s">
        <v>84</v>
      </c>
      <c r="F12" s="8" t="s">
        <v>85</v>
      </c>
      <c r="G12" s="8" t="s">
        <v>41</v>
      </c>
      <c r="H12" s="8"/>
      <c r="I12" s="8" t="s">
        <v>82</v>
      </c>
      <c r="J12" s="10" t="s">
        <v>62</v>
      </c>
      <c r="K12" s="11" t="s">
        <v>37</v>
      </c>
    </row>
    <row r="13" spans="1:27" x14ac:dyDescent="0.35">
      <c r="A13" s="8" t="s">
        <v>56</v>
      </c>
      <c r="B13" s="8" t="s">
        <v>57</v>
      </c>
      <c r="C13" s="12" t="s">
        <v>78</v>
      </c>
      <c r="D13" s="8" t="s">
        <v>86</v>
      </c>
      <c r="E13" s="8" t="s">
        <v>87</v>
      </c>
      <c r="F13" s="8" t="s">
        <v>88</v>
      </c>
      <c r="G13" s="8" t="s">
        <v>53</v>
      </c>
      <c r="H13" s="8"/>
      <c r="I13" s="8" t="s">
        <v>82</v>
      </c>
      <c r="J13" s="10" t="s">
        <v>62</v>
      </c>
      <c r="K13" s="11" t="s">
        <v>37</v>
      </c>
    </row>
    <row r="14" spans="1:27" x14ac:dyDescent="0.35">
      <c r="A14" s="8" t="s">
        <v>56</v>
      </c>
      <c r="B14" s="8" t="s">
        <v>57</v>
      </c>
      <c r="C14" s="12" t="s">
        <v>78</v>
      </c>
      <c r="D14" s="8" t="s">
        <v>89</v>
      </c>
      <c r="E14" s="8" t="s">
        <v>90</v>
      </c>
      <c r="F14" s="8" t="s">
        <v>91</v>
      </c>
      <c r="G14" s="8" t="s">
        <v>92</v>
      </c>
      <c r="H14" s="8"/>
      <c r="I14" s="8" t="s">
        <v>82</v>
      </c>
      <c r="J14" s="10" t="s">
        <v>62</v>
      </c>
      <c r="K14" s="11" t="s">
        <v>37</v>
      </c>
    </row>
    <row r="15" spans="1:27" x14ac:dyDescent="0.35">
      <c r="A15" s="8" t="s">
        <v>56</v>
      </c>
      <c r="B15" s="8" t="s">
        <v>57</v>
      </c>
      <c r="C15" s="12" t="s">
        <v>93</v>
      </c>
      <c r="D15" s="8" t="s">
        <v>94</v>
      </c>
      <c r="E15" s="8" t="s">
        <v>93</v>
      </c>
      <c r="F15" s="8" t="s">
        <v>95</v>
      </c>
      <c r="G15" s="8" t="s">
        <v>41</v>
      </c>
      <c r="H15" s="8"/>
      <c r="I15" s="8" t="s">
        <v>96</v>
      </c>
      <c r="J15" s="10" t="s">
        <v>36</v>
      </c>
      <c r="K15" s="11" t="s">
        <v>37</v>
      </c>
    </row>
    <row r="16" spans="1:27" x14ac:dyDescent="0.35">
      <c r="A16" s="8" t="s">
        <v>56</v>
      </c>
      <c r="B16" s="8" t="s">
        <v>57</v>
      </c>
      <c r="C16" s="12" t="s">
        <v>97</v>
      </c>
      <c r="D16" s="8" t="s">
        <v>98</v>
      </c>
      <c r="E16" s="8" t="s">
        <v>97</v>
      </c>
      <c r="F16" s="8" t="s">
        <v>99</v>
      </c>
      <c r="G16" s="8" t="s">
        <v>33</v>
      </c>
      <c r="H16" s="8" t="s">
        <v>34</v>
      </c>
      <c r="I16" s="8" t="s">
        <v>100</v>
      </c>
      <c r="J16" s="10" t="s">
        <v>62</v>
      </c>
      <c r="K16" s="11" t="s">
        <v>37</v>
      </c>
    </row>
    <row r="17" spans="1:11" x14ac:dyDescent="0.35">
      <c r="A17" s="8" t="s">
        <v>56</v>
      </c>
      <c r="B17" s="8" t="s">
        <v>57</v>
      </c>
      <c r="C17" s="12" t="s">
        <v>101</v>
      </c>
      <c r="D17" s="8" t="s">
        <v>102</v>
      </c>
      <c r="E17" s="8" t="s">
        <v>101</v>
      </c>
      <c r="F17" s="8" t="s">
        <v>103</v>
      </c>
      <c r="G17" s="8" t="s">
        <v>33</v>
      </c>
      <c r="H17" s="8" t="s">
        <v>34</v>
      </c>
      <c r="I17" s="8" t="s">
        <v>104</v>
      </c>
      <c r="J17" s="10" t="s">
        <v>62</v>
      </c>
      <c r="K17" s="11" t="s">
        <v>37</v>
      </c>
    </row>
    <row r="18" spans="1:11" x14ac:dyDescent="0.35">
      <c r="A18" s="8" t="s">
        <v>56</v>
      </c>
      <c r="B18" s="8" t="s">
        <v>57</v>
      </c>
      <c r="C18" s="12" t="s">
        <v>101</v>
      </c>
      <c r="D18" s="8" t="s">
        <v>63</v>
      </c>
      <c r="E18" s="8" t="s">
        <v>64</v>
      </c>
      <c r="F18" s="8" t="s">
        <v>65</v>
      </c>
      <c r="G18" s="8" t="s">
        <v>66</v>
      </c>
      <c r="H18" s="8" t="s">
        <v>34</v>
      </c>
      <c r="I18" s="8" t="s">
        <v>104</v>
      </c>
      <c r="J18" s="10" t="s">
        <v>62</v>
      </c>
      <c r="K18" s="11" t="s">
        <v>37</v>
      </c>
    </row>
    <row r="19" spans="1:11" x14ac:dyDescent="0.35">
      <c r="A19" s="8" t="s">
        <v>56</v>
      </c>
      <c r="B19" s="8" t="s">
        <v>57</v>
      </c>
      <c r="C19" s="12" t="s">
        <v>105</v>
      </c>
      <c r="D19" s="8" t="s">
        <v>106</v>
      </c>
      <c r="E19" s="8" t="s">
        <v>105</v>
      </c>
      <c r="F19" s="8" t="s">
        <v>107</v>
      </c>
      <c r="G19" s="8" t="s">
        <v>41</v>
      </c>
      <c r="H19" s="8"/>
      <c r="I19" s="8" t="s">
        <v>108</v>
      </c>
      <c r="J19" s="10" t="s">
        <v>36</v>
      </c>
      <c r="K19" s="11" t="s">
        <v>37</v>
      </c>
    </row>
    <row r="20" spans="1:11" x14ac:dyDescent="0.35">
      <c r="A20" s="8" t="s">
        <v>56</v>
      </c>
      <c r="B20" s="8" t="s">
        <v>57</v>
      </c>
      <c r="C20" s="12" t="s">
        <v>105</v>
      </c>
      <c r="D20" s="8" t="s">
        <v>75</v>
      </c>
      <c r="E20" s="8" t="s">
        <v>76</v>
      </c>
      <c r="F20" s="8" t="s">
        <v>77</v>
      </c>
      <c r="G20" s="8" t="s">
        <v>48</v>
      </c>
      <c r="H20" s="8" t="s">
        <v>34</v>
      </c>
      <c r="I20" s="8" t="s">
        <v>108</v>
      </c>
      <c r="J20" s="10" t="s">
        <v>36</v>
      </c>
      <c r="K20" s="11" t="s">
        <v>37</v>
      </c>
    </row>
    <row r="21" spans="1:11" x14ac:dyDescent="0.35">
      <c r="A21" s="8" t="s">
        <v>56</v>
      </c>
      <c r="B21" s="8" t="s">
        <v>57</v>
      </c>
      <c r="C21" s="12" t="s">
        <v>105</v>
      </c>
      <c r="D21" s="8" t="s">
        <v>63</v>
      </c>
      <c r="E21" s="8" t="s">
        <v>64</v>
      </c>
      <c r="F21" s="8" t="s">
        <v>65</v>
      </c>
      <c r="G21" s="8" t="s">
        <v>66</v>
      </c>
      <c r="H21" s="8" t="s">
        <v>34</v>
      </c>
      <c r="I21" s="8" t="s">
        <v>108</v>
      </c>
      <c r="J21" s="10" t="s">
        <v>36</v>
      </c>
      <c r="K21" s="11" t="s">
        <v>37</v>
      </c>
    </row>
    <row r="22" spans="1:11" x14ac:dyDescent="0.35">
      <c r="A22" s="8" t="s">
        <v>56</v>
      </c>
      <c r="B22" s="8" t="s">
        <v>57</v>
      </c>
      <c r="C22" s="12" t="s">
        <v>109</v>
      </c>
      <c r="D22" s="8" t="s">
        <v>110</v>
      </c>
      <c r="E22" s="8" t="s">
        <v>111</v>
      </c>
      <c r="F22" s="8" t="s">
        <v>112</v>
      </c>
      <c r="G22" s="8" t="s">
        <v>66</v>
      </c>
      <c r="H22" s="8"/>
      <c r="I22" s="8" t="s">
        <v>113</v>
      </c>
      <c r="J22" s="10" t="s">
        <v>62</v>
      </c>
      <c r="K22" s="11" t="s">
        <v>37</v>
      </c>
    </row>
    <row r="23" spans="1:11" x14ac:dyDescent="0.35">
      <c r="A23" s="8" t="s">
        <v>56</v>
      </c>
      <c r="B23" s="8" t="s">
        <v>57</v>
      </c>
      <c r="C23" s="12" t="s">
        <v>109</v>
      </c>
      <c r="D23" s="8" t="s">
        <v>63</v>
      </c>
      <c r="E23" s="8" t="s">
        <v>64</v>
      </c>
      <c r="F23" s="8" t="s">
        <v>65</v>
      </c>
      <c r="G23" s="8" t="s">
        <v>66</v>
      </c>
      <c r="H23" s="8" t="s">
        <v>34</v>
      </c>
      <c r="I23" s="8" t="s">
        <v>113</v>
      </c>
      <c r="J23" s="10" t="s">
        <v>62</v>
      </c>
      <c r="K23" s="11" t="s">
        <v>37</v>
      </c>
    </row>
    <row r="24" spans="1:11" x14ac:dyDescent="0.35">
      <c r="A24" s="8" t="s">
        <v>56</v>
      </c>
      <c r="B24" s="8" t="s">
        <v>57</v>
      </c>
      <c r="C24" s="12" t="s">
        <v>114</v>
      </c>
      <c r="D24" s="8" t="s">
        <v>115</v>
      </c>
      <c r="E24" s="8" t="s">
        <v>114</v>
      </c>
      <c r="F24" s="8" t="s">
        <v>116</v>
      </c>
      <c r="G24" s="8" t="s">
        <v>53</v>
      </c>
      <c r="H24" s="8"/>
      <c r="I24" s="8" t="s">
        <v>117</v>
      </c>
      <c r="J24" s="10" t="s">
        <v>43</v>
      </c>
      <c r="K24" s="11" t="s">
        <v>44</v>
      </c>
    </row>
    <row r="25" spans="1:11" x14ac:dyDescent="0.35">
      <c r="A25" s="8" t="s">
        <v>56</v>
      </c>
      <c r="B25" s="8" t="s">
        <v>57</v>
      </c>
      <c r="C25" s="12" t="s">
        <v>114</v>
      </c>
      <c r="D25" s="8" t="s">
        <v>75</v>
      </c>
      <c r="E25" s="8" t="s">
        <v>76</v>
      </c>
      <c r="F25" s="8" t="s">
        <v>77</v>
      </c>
      <c r="G25" s="8" t="s">
        <v>48</v>
      </c>
      <c r="H25" s="8" t="s">
        <v>34</v>
      </c>
      <c r="I25" s="8" t="s">
        <v>117</v>
      </c>
      <c r="J25" s="10" t="s">
        <v>43</v>
      </c>
      <c r="K25" s="11" t="s">
        <v>44</v>
      </c>
    </row>
    <row r="26" spans="1:11" x14ac:dyDescent="0.35">
      <c r="A26" s="8" t="s">
        <v>56</v>
      </c>
      <c r="B26" s="8" t="s">
        <v>57</v>
      </c>
      <c r="C26" s="12" t="s">
        <v>118</v>
      </c>
      <c r="D26" s="8" t="s">
        <v>119</v>
      </c>
      <c r="E26" s="8" t="s">
        <v>118</v>
      </c>
      <c r="F26" s="8" t="s">
        <v>120</v>
      </c>
      <c r="G26" s="8" t="s">
        <v>53</v>
      </c>
      <c r="H26" s="8"/>
      <c r="I26" s="8" t="s">
        <v>121</v>
      </c>
      <c r="J26" s="10" t="s">
        <v>36</v>
      </c>
      <c r="K26" s="11" t="s">
        <v>37</v>
      </c>
    </row>
    <row r="27" spans="1:11" x14ac:dyDescent="0.35">
      <c r="A27" s="8" t="s">
        <v>56</v>
      </c>
      <c r="B27" s="8" t="s">
        <v>57</v>
      </c>
      <c r="C27" s="12" t="s">
        <v>122</v>
      </c>
      <c r="D27" s="8" t="s">
        <v>119</v>
      </c>
      <c r="E27" s="8" t="s">
        <v>118</v>
      </c>
      <c r="F27" s="8" t="s">
        <v>120</v>
      </c>
      <c r="G27" s="8" t="s">
        <v>53</v>
      </c>
      <c r="H27" s="8"/>
      <c r="I27" s="8" t="s">
        <v>123</v>
      </c>
      <c r="J27" s="10" t="s">
        <v>36</v>
      </c>
      <c r="K27" s="11" t="s">
        <v>37</v>
      </c>
    </row>
    <row r="28" spans="1:11" x14ac:dyDescent="0.35">
      <c r="A28" s="8" t="s">
        <v>56</v>
      </c>
      <c r="B28" s="8" t="s">
        <v>57</v>
      </c>
      <c r="C28" s="12" t="s">
        <v>124</v>
      </c>
      <c r="D28" s="8" t="s">
        <v>125</v>
      </c>
      <c r="E28" s="8" t="s">
        <v>124</v>
      </c>
      <c r="F28" s="8" t="s">
        <v>126</v>
      </c>
      <c r="G28" s="8" t="s">
        <v>53</v>
      </c>
      <c r="H28" s="8"/>
      <c r="I28" s="8" t="s">
        <v>127</v>
      </c>
      <c r="J28" s="10" t="s">
        <v>55</v>
      </c>
      <c r="K28" s="11" t="s">
        <v>44</v>
      </c>
    </row>
    <row r="29" spans="1:11" x14ac:dyDescent="0.35">
      <c r="A29" s="8" t="s">
        <v>56</v>
      </c>
      <c r="B29" s="8" t="s">
        <v>57</v>
      </c>
      <c r="C29" s="12" t="s">
        <v>124</v>
      </c>
      <c r="D29" s="8" t="s">
        <v>89</v>
      </c>
      <c r="E29" s="8" t="s">
        <v>90</v>
      </c>
      <c r="F29" s="8" t="s">
        <v>91</v>
      </c>
      <c r="G29" s="8" t="s">
        <v>92</v>
      </c>
      <c r="H29" s="8"/>
      <c r="I29" s="8" t="s">
        <v>127</v>
      </c>
      <c r="J29" s="10" t="s">
        <v>55</v>
      </c>
      <c r="K29" s="11" t="s">
        <v>44</v>
      </c>
    </row>
    <row r="30" spans="1:11" x14ac:dyDescent="0.35">
      <c r="A30" s="8" t="s">
        <v>56</v>
      </c>
      <c r="B30" s="8" t="s">
        <v>57</v>
      </c>
      <c r="C30" s="12" t="s">
        <v>128</v>
      </c>
      <c r="D30" s="8" t="s">
        <v>89</v>
      </c>
      <c r="E30" s="8" t="s">
        <v>90</v>
      </c>
      <c r="F30" s="8" t="s">
        <v>91</v>
      </c>
      <c r="G30" s="8" t="s">
        <v>92</v>
      </c>
      <c r="H30" s="8"/>
      <c r="I30" s="8" t="s">
        <v>129</v>
      </c>
      <c r="J30" s="10" t="s">
        <v>36</v>
      </c>
      <c r="K30" s="11" t="s">
        <v>37</v>
      </c>
    </row>
    <row r="31" spans="1:11" x14ac:dyDescent="0.35">
      <c r="A31" s="8" t="s">
        <v>56</v>
      </c>
      <c r="B31" s="8" t="s">
        <v>57</v>
      </c>
      <c r="C31" s="12" t="s">
        <v>130</v>
      </c>
      <c r="D31" s="8" t="s">
        <v>131</v>
      </c>
      <c r="E31" s="8" t="s">
        <v>132</v>
      </c>
      <c r="F31" s="8" t="s">
        <v>133</v>
      </c>
      <c r="G31" s="8" t="s">
        <v>33</v>
      </c>
      <c r="H31" s="8"/>
      <c r="I31" s="8" t="s">
        <v>134</v>
      </c>
      <c r="J31" s="10" t="s">
        <v>36</v>
      </c>
      <c r="K31" s="11" t="s">
        <v>37</v>
      </c>
    </row>
    <row r="32" spans="1:11" x14ac:dyDescent="0.35">
      <c r="A32" s="8" t="s">
        <v>56</v>
      </c>
      <c r="B32" s="8" t="s">
        <v>57</v>
      </c>
      <c r="C32" s="12" t="s">
        <v>135</v>
      </c>
      <c r="D32" s="8" t="s">
        <v>136</v>
      </c>
      <c r="E32" s="8" t="s">
        <v>137</v>
      </c>
      <c r="F32" s="8" t="s">
        <v>138</v>
      </c>
      <c r="G32" s="8" t="s">
        <v>48</v>
      </c>
      <c r="H32" s="8" t="s">
        <v>34</v>
      </c>
      <c r="I32" s="8" t="s">
        <v>139</v>
      </c>
      <c r="J32" s="10" t="s">
        <v>36</v>
      </c>
      <c r="K32" s="11" t="s">
        <v>37</v>
      </c>
    </row>
    <row r="33" spans="1:11" x14ac:dyDescent="0.35">
      <c r="A33" s="8" t="s">
        <v>56</v>
      </c>
      <c r="B33" s="8" t="s">
        <v>57</v>
      </c>
      <c r="C33" s="12" t="s">
        <v>140</v>
      </c>
      <c r="D33" s="8" t="s">
        <v>141</v>
      </c>
      <c r="E33" s="8" t="s">
        <v>140</v>
      </c>
      <c r="F33" s="17" t="s">
        <v>142</v>
      </c>
      <c r="G33" s="8" t="s">
        <v>66</v>
      </c>
      <c r="H33" s="8"/>
      <c r="I33" s="8" t="s">
        <v>143</v>
      </c>
      <c r="J33" s="10" t="s">
        <v>62</v>
      </c>
      <c r="K33" s="11" t="s">
        <v>37</v>
      </c>
    </row>
    <row r="34" spans="1:11" x14ac:dyDescent="0.35">
      <c r="A34" s="8" t="s">
        <v>56</v>
      </c>
      <c r="B34" s="8" t="s">
        <v>57</v>
      </c>
      <c r="C34" s="12" t="s">
        <v>140</v>
      </c>
      <c r="D34" s="8" t="s">
        <v>63</v>
      </c>
      <c r="E34" s="8" t="s">
        <v>64</v>
      </c>
      <c r="F34" s="8" t="s">
        <v>65</v>
      </c>
      <c r="G34" s="8" t="s">
        <v>66</v>
      </c>
      <c r="H34" s="8" t="s">
        <v>34</v>
      </c>
      <c r="I34" s="8" t="s">
        <v>143</v>
      </c>
      <c r="J34" s="10" t="s">
        <v>62</v>
      </c>
      <c r="K34" s="11" t="s">
        <v>37</v>
      </c>
    </row>
    <row r="35" spans="1:11" x14ac:dyDescent="0.35">
      <c r="A35" s="12" t="s">
        <v>144</v>
      </c>
      <c r="B35" s="12" t="s">
        <v>145</v>
      </c>
      <c r="C35" s="12" t="s">
        <v>146</v>
      </c>
      <c r="D35" s="12" t="s">
        <v>147</v>
      </c>
      <c r="E35" s="12" t="s">
        <v>146</v>
      </c>
      <c r="F35" s="8" t="s">
        <v>148</v>
      </c>
      <c r="G35" s="8" t="s">
        <v>33</v>
      </c>
      <c r="H35" s="8"/>
      <c r="I35" s="8" t="s">
        <v>149</v>
      </c>
      <c r="J35" s="10" t="e">
        <f>HYPERLINK(VLOOKUP(C35,[1]BAPS!A$2:D$780,4,FALSE),VLOOKUP(C35,[1]BAPS!A$2:C$780,2,FALSE))</f>
        <v>#N/A</v>
      </c>
      <c r="K35" s="11" t="e">
        <f>VLOOKUP(C35,[1]BAPS!A$2:D$875,3,FALSE)</f>
        <v>#N/A</v>
      </c>
    </row>
    <row r="36" spans="1:11" x14ac:dyDescent="0.35">
      <c r="A36" s="12" t="s">
        <v>144</v>
      </c>
      <c r="B36" s="12" t="s">
        <v>145</v>
      </c>
      <c r="C36" s="12" t="s">
        <v>150</v>
      </c>
      <c r="D36" s="12" t="s">
        <v>151</v>
      </c>
      <c r="E36" s="12" t="s">
        <v>150</v>
      </c>
      <c r="F36" s="8" t="s">
        <v>152</v>
      </c>
      <c r="G36" s="8" t="s">
        <v>33</v>
      </c>
      <c r="H36" s="8"/>
      <c r="I36" s="8" t="s">
        <v>153</v>
      </c>
      <c r="J36" s="10" t="e">
        <f>HYPERLINK(VLOOKUP(C36,[1]BAPS!A$2:D$780,4,FALSE),VLOOKUP(C36,[1]BAPS!A$2:C$780,2,FALSE))</f>
        <v>#N/A</v>
      </c>
      <c r="K36" s="11" t="e">
        <f>VLOOKUP(C36,[1]BAPS!A$2:D$875,3,FALSE)</f>
        <v>#N/A</v>
      </c>
    </row>
    <row r="37" spans="1:11" x14ac:dyDescent="0.35">
      <c r="A37" s="12" t="s">
        <v>144</v>
      </c>
      <c r="B37" s="12" t="s">
        <v>145</v>
      </c>
      <c r="C37" s="12" t="s">
        <v>154</v>
      </c>
      <c r="D37" s="12" t="s">
        <v>155</v>
      </c>
      <c r="E37" s="12" t="s">
        <v>154</v>
      </c>
      <c r="F37" s="8" t="s">
        <v>156</v>
      </c>
      <c r="G37" s="8" t="s">
        <v>41</v>
      </c>
      <c r="H37" s="8"/>
      <c r="I37" s="8" t="s">
        <v>157</v>
      </c>
      <c r="J37" s="10" t="e">
        <f>HYPERLINK(VLOOKUP(C37,[1]BAPS!A$2:D$780,4,FALSE),VLOOKUP(C37,[1]BAPS!A$2:C$780,2,FALSE))</f>
        <v>#N/A</v>
      </c>
      <c r="K37" s="11" t="e">
        <f>VLOOKUP(C37,[1]BAPS!A$2:D$875,3,FALSE)</f>
        <v>#N/A</v>
      </c>
    </row>
    <row r="38" spans="1:11" x14ac:dyDescent="0.35">
      <c r="A38" s="12" t="s">
        <v>144</v>
      </c>
      <c r="B38" s="12" t="s">
        <v>145</v>
      </c>
      <c r="C38" s="12" t="s">
        <v>154</v>
      </c>
      <c r="D38" s="12" t="s">
        <v>158</v>
      </c>
      <c r="E38" s="12" t="s">
        <v>159</v>
      </c>
      <c r="F38" s="8" t="s">
        <v>160</v>
      </c>
      <c r="G38" s="8" t="s">
        <v>48</v>
      </c>
      <c r="H38" s="8"/>
      <c r="I38" s="8" t="s">
        <v>157</v>
      </c>
      <c r="J38" s="10" t="e">
        <f>HYPERLINK(VLOOKUP(C38,[1]BAPS!A$2:D$780,4,FALSE),VLOOKUP(C38,[1]BAPS!A$2:C$780,2,FALSE))</f>
        <v>#N/A</v>
      </c>
      <c r="K38" s="11" t="e">
        <f>VLOOKUP(C38,[1]BAPS!A$2:D$875,3,FALSE)</f>
        <v>#N/A</v>
      </c>
    </row>
    <row r="39" spans="1:11" x14ac:dyDescent="0.35">
      <c r="A39" s="12" t="s">
        <v>144</v>
      </c>
      <c r="B39" s="12" t="s">
        <v>145</v>
      </c>
      <c r="C39" s="12" t="s">
        <v>161</v>
      </c>
      <c r="D39" s="12" t="s">
        <v>162</v>
      </c>
      <c r="E39" s="12" t="s">
        <v>163</v>
      </c>
      <c r="F39" s="8" t="s">
        <v>164</v>
      </c>
      <c r="G39" s="8" t="s">
        <v>33</v>
      </c>
      <c r="H39" s="8" t="s">
        <v>34</v>
      </c>
      <c r="I39" s="8" t="s">
        <v>165</v>
      </c>
      <c r="J39" s="10" t="e">
        <f>HYPERLINK(VLOOKUP(C39,[1]BAPS!A$2:D$780,4,FALSE),VLOOKUP(C39,[1]BAPS!A$2:C$780,2,FALSE))</f>
        <v>#N/A</v>
      </c>
      <c r="K39" s="11" t="e">
        <f>VLOOKUP(C39,[1]BAPS!A$2:D$875,3,FALSE)</f>
        <v>#N/A</v>
      </c>
    </row>
    <row r="40" spans="1:11" x14ac:dyDescent="0.35">
      <c r="A40" s="12" t="s">
        <v>144</v>
      </c>
      <c r="B40" s="12" t="s">
        <v>145</v>
      </c>
      <c r="C40" s="12" t="s">
        <v>166</v>
      </c>
      <c r="D40" s="12" t="s">
        <v>167</v>
      </c>
      <c r="E40" s="12" t="s">
        <v>168</v>
      </c>
      <c r="F40" s="8" t="s">
        <v>169</v>
      </c>
      <c r="G40" s="8" t="s">
        <v>41</v>
      </c>
      <c r="H40" s="8"/>
      <c r="I40" s="8" t="s">
        <v>170</v>
      </c>
      <c r="J40" s="10" t="e">
        <f>HYPERLINK(VLOOKUP(C40,[1]BAPS!A$2:D$780,4,FALSE),VLOOKUP(C40,[1]BAPS!A$2:C$780,2,FALSE))</f>
        <v>#N/A</v>
      </c>
      <c r="K40" s="11" t="e">
        <f>VLOOKUP(C40,[1]BAPS!A$2:D$875,3,FALSE)</f>
        <v>#N/A</v>
      </c>
    </row>
    <row r="41" spans="1:11" x14ac:dyDescent="0.35">
      <c r="A41" s="12" t="s">
        <v>144</v>
      </c>
      <c r="B41" s="12" t="s">
        <v>145</v>
      </c>
      <c r="C41" s="12" t="s">
        <v>166</v>
      </c>
      <c r="D41" s="12" t="s">
        <v>171</v>
      </c>
      <c r="E41" s="12" t="s">
        <v>172</v>
      </c>
      <c r="F41" s="8" t="s">
        <v>173</v>
      </c>
      <c r="G41" s="8" t="s">
        <v>53</v>
      </c>
      <c r="H41" s="8"/>
      <c r="I41" s="8" t="s">
        <v>170</v>
      </c>
      <c r="J41" s="10" t="e">
        <f>HYPERLINK(VLOOKUP(C41,[1]BAPS!A$2:D$780,4,FALSE),VLOOKUP(C41,[1]BAPS!A$2:C$780,2,FALSE))</f>
        <v>#N/A</v>
      </c>
      <c r="K41" s="11" t="e">
        <f>VLOOKUP(C41,[1]BAPS!A$2:D$875,3,FALSE)</f>
        <v>#N/A</v>
      </c>
    </row>
    <row r="42" spans="1:11" x14ac:dyDescent="0.35">
      <c r="A42" s="12" t="s">
        <v>144</v>
      </c>
      <c r="B42" s="12" t="s">
        <v>145</v>
      </c>
      <c r="C42" s="12" t="s">
        <v>166</v>
      </c>
      <c r="D42" s="12" t="s">
        <v>174</v>
      </c>
      <c r="E42" s="12" t="s">
        <v>175</v>
      </c>
      <c r="F42" s="8" t="s">
        <v>176</v>
      </c>
      <c r="G42" s="8" t="s">
        <v>48</v>
      </c>
      <c r="H42" s="8"/>
      <c r="I42" s="8" t="s">
        <v>170</v>
      </c>
      <c r="J42" s="10" t="e">
        <f>HYPERLINK(VLOOKUP(C42,[1]BAPS!A$2:D$780,4,FALSE),VLOOKUP(C42,[1]BAPS!A$2:C$780,2,FALSE))</f>
        <v>#N/A</v>
      </c>
      <c r="K42" s="11" t="e">
        <f>VLOOKUP(C42,[1]BAPS!A$2:D$875,3,FALSE)</f>
        <v>#N/A</v>
      </c>
    </row>
    <row r="43" spans="1:11" x14ac:dyDescent="0.35">
      <c r="A43" s="12" t="s">
        <v>144</v>
      </c>
      <c r="B43" s="12" t="s">
        <v>145</v>
      </c>
      <c r="C43" s="12" t="s">
        <v>177</v>
      </c>
      <c r="D43" s="12" t="s">
        <v>178</v>
      </c>
      <c r="E43" s="12" t="s">
        <v>179</v>
      </c>
      <c r="F43" s="8" t="s">
        <v>180</v>
      </c>
      <c r="G43" s="8" t="s">
        <v>53</v>
      </c>
      <c r="H43" s="8"/>
      <c r="I43" s="8" t="s">
        <v>181</v>
      </c>
      <c r="J43" s="10" t="e">
        <f>HYPERLINK(VLOOKUP(C43,[1]BAPS!A$2:D$780,4,FALSE),VLOOKUP(C43,[1]BAPS!A$2:C$780,2,FALSE))</f>
        <v>#N/A</v>
      </c>
      <c r="K43" s="11" t="e">
        <f>VLOOKUP(C43,[1]BAPS!A$2:D$875,3,FALSE)</f>
        <v>#N/A</v>
      </c>
    </row>
    <row r="44" spans="1:11" x14ac:dyDescent="0.35">
      <c r="A44" s="12" t="s">
        <v>144</v>
      </c>
      <c r="B44" s="12" t="s">
        <v>145</v>
      </c>
      <c r="C44" s="12" t="s">
        <v>177</v>
      </c>
      <c r="D44" s="12" t="s">
        <v>182</v>
      </c>
      <c r="E44" s="12" t="s">
        <v>183</v>
      </c>
      <c r="F44" s="8" t="s">
        <v>184</v>
      </c>
      <c r="G44" s="8" t="s">
        <v>48</v>
      </c>
      <c r="H44" s="8"/>
      <c r="I44" s="8" t="s">
        <v>181</v>
      </c>
      <c r="J44" s="10" t="e">
        <f>HYPERLINK(VLOOKUP(C44,[1]BAPS!A$2:D$780,4,FALSE),VLOOKUP(C44,[1]BAPS!A$2:C$780,2,FALSE))</f>
        <v>#N/A</v>
      </c>
      <c r="K44" s="11" t="e">
        <f>VLOOKUP(C44,[1]BAPS!A$2:D$875,3,FALSE)</f>
        <v>#N/A</v>
      </c>
    </row>
    <row r="45" spans="1:11" x14ac:dyDescent="0.35">
      <c r="A45" s="12" t="s">
        <v>144</v>
      </c>
      <c r="B45" s="12" t="s">
        <v>145</v>
      </c>
      <c r="C45" s="12" t="s">
        <v>185</v>
      </c>
      <c r="D45" s="12" t="s">
        <v>186</v>
      </c>
      <c r="E45" s="12" t="s">
        <v>187</v>
      </c>
      <c r="F45" s="8" t="s">
        <v>188</v>
      </c>
      <c r="G45" s="8" t="s">
        <v>53</v>
      </c>
      <c r="H45" s="8"/>
      <c r="I45" s="8" t="s">
        <v>189</v>
      </c>
      <c r="J45" s="10" t="e">
        <f>HYPERLINK(VLOOKUP(C45,[1]BAPS!A$2:D$780,4,FALSE),VLOOKUP(C45,[1]BAPS!A$2:C$780,2,FALSE))</f>
        <v>#N/A</v>
      </c>
      <c r="K45" s="11" t="e">
        <f>VLOOKUP(C45,[1]BAPS!A$2:D$875,3,FALSE)</f>
        <v>#N/A</v>
      </c>
    </row>
    <row r="46" spans="1:11" x14ac:dyDescent="0.35">
      <c r="A46" s="12" t="s">
        <v>144</v>
      </c>
      <c r="B46" s="12" t="s">
        <v>145</v>
      </c>
      <c r="C46" s="12" t="s">
        <v>185</v>
      </c>
      <c r="D46" s="12" t="s">
        <v>182</v>
      </c>
      <c r="E46" s="12" t="s">
        <v>183</v>
      </c>
      <c r="F46" s="8" t="s">
        <v>184</v>
      </c>
      <c r="G46" s="8" t="s">
        <v>48</v>
      </c>
      <c r="H46" s="8"/>
      <c r="I46" s="8" t="s">
        <v>189</v>
      </c>
      <c r="J46" s="10" t="e">
        <f>HYPERLINK(VLOOKUP(C46,[1]BAPS!A$2:D$780,4,FALSE),VLOOKUP(C46,[1]BAPS!A$2:C$780,2,FALSE))</f>
        <v>#N/A</v>
      </c>
      <c r="K46" s="11" t="e">
        <f>VLOOKUP(C46,[1]BAPS!A$2:D$875,3,FALSE)</f>
        <v>#N/A</v>
      </c>
    </row>
    <row r="47" spans="1:11" x14ac:dyDescent="0.35">
      <c r="A47" s="12" t="s">
        <v>144</v>
      </c>
      <c r="B47" s="12" t="s">
        <v>145</v>
      </c>
      <c r="C47" s="12" t="s">
        <v>190</v>
      </c>
      <c r="D47" s="12" t="s">
        <v>191</v>
      </c>
      <c r="E47" s="12" t="s">
        <v>192</v>
      </c>
      <c r="F47" s="8" t="s">
        <v>193</v>
      </c>
      <c r="G47" s="8" t="s">
        <v>53</v>
      </c>
      <c r="H47" s="8"/>
      <c r="I47" s="8" t="s">
        <v>194</v>
      </c>
      <c r="J47" s="10" t="e">
        <f>HYPERLINK(VLOOKUP(C47,[1]BAPS!A$2:D$780,4,FALSE),VLOOKUP(C47,[1]BAPS!A$2:C$780,2,FALSE))</f>
        <v>#N/A</v>
      </c>
      <c r="K47" s="11" t="e">
        <f>VLOOKUP(C47,[1]BAPS!A$2:D$875,3,FALSE)</f>
        <v>#N/A</v>
      </c>
    </row>
    <row r="48" spans="1:11" x14ac:dyDescent="0.35">
      <c r="A48" s="12" t="s">
        <v>144</v>
      </c>
      <c r="B48" s="12" t="s">
        <v>145</v>
      </c>
      <c r="C48" s="12" t="s">
        <v>190</v>
      </c>
      <c r="D48" s="12" t="s">
        <v>195</v>
      </c>
      <c r="E48" s="12" t="s">
        <v>196</v>
      </c>
      <c r="F48" s="8" t="s">
        <v>197</v>
      </c>
      <c r="G48" s="8" t="s">
        <v>53</v>
      </c>
      <c r="H48" s="8"/>
      <c r="I48" s="8" t="s">
        <v>194</v>
      </c>
      <c r="J48" s="10" t="e">
        <f>HYPERLINK(VLOOKUP(C48,[1]BAPS!A$2:D$780,4,FALSE),VLOOKUP(C48,[1]BAPS!A$2:C$780,2,FALSE))</f>
        <v>#N/A</v>
      </c>
      <c r="K48" s="11" t="e">
        <f>VLOOKUP(C48,[1]BAPS!A$2:D$875,3,FALSE)</f>
        <v>#N/A</v>
      </c>
    </row>
    <row r="49" spans="1:11" x14ac:dyDescent="0.35">
      <c r="A49" s="13">
        <v>30</v>
      </c>
      <c r="B49" s="12" t="s">
        <v>145</v>
      </c>
      <c r="C49" s="13" t="s">
        <v>198</v>
      </c>
      <c r="D49" s="13" t="s">
        <v>199</v>
      </c>
      <c r="E49" s="13" t="s">
        <v>200</v>
      </c>
      <c r="F49" s="13" t="s">
        <v>201</v>
      </c>
      <c r="G49" s="14" t="s">
        <v>33</v>
      </c>
      <c r="H49" s="13" t="s">
        <v>34</v>
      </c>
      <c r="I49" s="13" t="s">
        <v>202</v>
      </c>
      <c r="J49" s="10" t="e">
        <f>HYPERLINK(VLOOKUP(C49,[1]BAPS!A$2:D$780,4,FALSE),VLOOKUP(C49,[1]BAPS!A$2:C$780,2,FALSE))</f>
        <v>#N/A</v>
      </c>
      <c r="K49" s="11" t="e">
        <f>VLOOKUP(C49,[1]BAPS!A$2:D$875,3,FALSE)</f>
        <v>#N/A</v>
      </c>
    </row>
    <row r="50" spans="1:11" x14ac:dyDescent="0.35">
      <c r="A50" s="12" t="s">
        <v>203</v>
      </c>
      <c r="B50" s="12" t="s">
        <v>145</v>
      </c>
      <c r="C50" s="12" t="s">
        <v>204</v>
      </c>
      <c r="D50" s="12" t="s">
        <v>205</v>
      </c>
      <c r="E50" s="8" t="s">
        <v>204</v>
      </c>
      <c r="F50" s="8" t="s">
        <v>206</v>
      </c>
      <c r="G50" s="8" t="s">
        <v>33</v>
      </c>
      <c r="H50" s="8"/>
      <c r="I50" s="8" t="s">
        <v>207</v>
      </c>
      <c r="J50" s="10" t="s">
        <v>55</v>
      </c>
      <c r="K50" s="11" t="s">
        <v>44</v>
      </c>
    </row>
    <row r="51" spans="1:11" x14ac:dyDescent="0.35">
      <c r="A51" s="12" t="s">
        <v>203</v>
      </c>
      <c r="B51" s="12" t="s">
        <v>145</v>
      </c>
      <c r="C51" s="12" t="s">
        <v>208</v>
      </c>
      <c r="D51" s="12" t="s">
        <v>209</v>
      </c>
      <c r="E51" s="8" t="s">
        <v>208</v>
      </c>
      <c r="F51" s="8" t="s">
        <v>210</v>
      </c>
      <c r="G51" s="8" t="s">
        <v>33</v>
      </c>
      <c r="H51" s="8"/>
      <c r="I51" s="8" t="s">
        <v>211</v>
      </c>
      <c r="J51" s="10" t="s">
        <v>62</v>
      </c>
      <c r="K51" s="11" t="s">
        <v>37</v>
      </c>
    </row>
    <row r="52" spans="1:11" x14ac:dyDescent="0.35">
      <c r="A52" s="12" t="s">
        <v>203</v>
      </c>
      <c r="B52" s="12" t="s">
        <v>145</v>
      </c>
      <c r="C52" s="12" t="s">
        <v>208</v>
      </c>
      <c r="D52" s="12" t="s">
        <v>212</v>
      </c>
      <c r="E52" s="8" t="s">
        <v>213</v>
      </c>
      <c r="F52" s="8" t="s">
        <v>214</v>
      </c>
      <c r="G52" s="8" t="s">
        <v>33</v>
      </c>
      <c r="H52" s="8"/>
      <c r="I52" s="8" t="s">
        <v>211</v>
      </c>
      <c r="J52" s="10" t="s">
        <v>62</v>
      </c>
      <c r="K52" s="11" t="s">
        <v>37</v>
      </c>
    </row>
    <row r="53" spans="1:11" x14ac:dyDescent="0.35">
      <c r="A53" s="12" t="s">
        <v>203</v>
      </c>
      <c r="B53" s="12" t="s">
        <v>145</v>
      </c>
      <c r="C53" s="12" t="s">
        <v>215</v>
      </c>
      <c r="D53" s="12" t="s">
        <v>216</v>
      </c>
      <c r="E53" s="8" t="s">
        <v>217</v>
      </c>
      <c r="F53" s="8" t="s">
        <v>218</v>
      </c>
      <c r="G53" s="8" t="s">
        <v>66</v>
      </c>
      <c r="H53" s="8"/>
      <c r="I53" s="8" t="s">
        <v>219</v>
      </c>
      <c r="J53" s="10" t="s">
        <v>62</v>
      </c>
      <c r="K53" s="11" t="s">
        <v>37</v>
      </c>
    </row>
    <row r="54" spans="1:11" x14ac:dyDescent="0.35">
      <c r="A54" s="12" t="s">
        <v>203</v>
      </c>
      <c r="B54" s="12" t="s">
        <v>145</v>
      </c>
      <c r="C54" s="12" t="s">
        <v>215</v>
      </c>
      <c r="D54" s="12" t="s">
        <v>220</v>
      </c>
      <c r="E54" s="8" t="s">
        <v>221</v>
      </c>
      <c r="F54" s="8" t="s">
        <v>222</v>
      </c>
      <c r="G54" s="8" t="s">
        <v>48</v>
      </c>
      <c r="H54" s="8"/>
      <c r="I54" s="8" t="s">
        <v>219</v>
      </c>
      <c r="J54" s="10" t="s">
        <v>62</v>
      </c>
      <c r="K54" s="11" t="s">
        <v>37</v>
      </c>
    </row>
    <row r="55" spans="1:11" x14ac:dyDescent="0.35">
      <c r="A55" s="12" t="s">
        <v>203</v>
      </c>
      <c r="B55" s="12" t="s">
        <v>145</v>
      </c>
      <c r="C55" s="12" t="s">
        <v>223</v>
      </c>
      <c r="D55" s="12" t="s">
        <v>224</v>
      </c>
      <c r="E55" s="8" t="s">
        <v>223</v>
      </c>
      <c r="F55" s="8" t="s">
        <v>225</v>
      </c>
      <c r="G55" s="8" t="s">
        <v>66</v>
      </c>
      <c r="H55" s="8"/>
      <c r="I55" s="8" t="s">
        <v>226</v>
      </c>
      <c r="J55" s="10" t="s">
        <v>62</v>
      </c>
      <c r="K55" s="11" t="s">
        <v>37</v>
      </c>
    </row>
    <row r="56" spans="1:11" x14ac:dyDescent="0.35">
      <c r="A56" s="12" t="s">
        <v>203</v>
      </c>
      <c r="B56" s="12" t="s">
        <v>145</v>
      </c>
      <c r="C56" s="12" t="s">
        <v>223</v>
      </c>
      <c r="D56" s="12" t="s">
        <v>227</v>
      </c>
      <c r="E56" s="8" t="s">
        <v>228</v>
      </c>
      <c r="F56" s="8" t="s">
        <v>229</v>
      </c>
      <c r="G56" s="8" t="s">
        <v>66</v>
      </c>
      <c r="H56" s="8" t="s">
        <v>34</v>
      </c>
      <c r="I56" s="8" t="s">
        <v>226</v>
      </c>
      <c r="J56" s="10" t="s">
        <v>62</v>
      </c>
      <c r="K56" s="11" t="s">
        <v>37</v>
      </c>
    </row>
    <row r="57" spans="1:11" x14ac:dyDescent="0.35">
      <c r="A57" s="12" t="s">
        <v>203</v>
      </c>
      <c r="B57" s="12" t="s">
        <v>145</v>
      </c>
      <c r="C57" s="12" t="s">
        <v>230</v>
      </c>
      <c r="D57" s="12" t="s">
        <v>231</v>
      </c>
      <c r="E57" s="8" t="s">
        <v>232</v>
      </c>
      <c r="F57" s="8" t="s">
        <v>233</v>
      </c>
      <c r="G57" s="8" t="s">
        <v>53</v>
      </c>
      <c r="H57" s="8"/>
      <c r="I57" s="8" t="s">
        <v>234</v>
      </c>
      <c r="J57" s="10" t="s">
        <v>43</v>
      </c>
      <c r="K57" s="11" t="s">
        <v>44</v>
      </c>
    </row>
    <row r="58" spans="1:11" x14ac:dyDescent="0.35">
      <c r="A58" s="12" t="s">
        <v>203</v>
      </c>
      <c r="B58" s="12" t="s">
        <v>145</v>
      </c>
      <c r="C58" s="12" t="s">
        <v>230</v>
      </c>
      <c r="D58" s="12" t="s">
        <v>235</v>
      </c>
      <c r="E58" s="8" t="s">
        <v>236</v>
      </c>
      <c r="F58" s="8" t="s">
        <v>237</v>
      </c>
      <c r="G58" s="8" t="s">
        <v>53</v>
      </c>
      <c r="H58" s="8"/>
      <c r="I58" s="8" t="s">
        <v>234</v>
      </c>
      <c r="J58" s="10" t="s">
        <v>43</v>
      </c>
      <c r="K58" s="11" t="s">
        <v>44</v>
      </c>
    </row>
    <row r="59" spans="1:11" x14ac:dyDescent="0.35">
      <c r="A59" s="12" t="s">
        <v>203</v>
      </c>
      <c r="B59" s="12" t="s">
        <v>145</v>
      </c>
      <c r="C59" s="12" t="s">
        <v>230</v>
      </c>
      <c r="D59" s="12" t="s">
        <v>238</v>
      </c>
      <c r="E59" s="8" t="s">
        <v>239</v>
      </c>
      <c r="F59" s="8" t="s">
        <v>240</v>
      </c>
      <c r="G59" s="8" t="s">
        <v>53</v>
      </c>
      <c r="H59" s="8"/>
      <c r="I59" s="8" t="s">
        <v>234</v>
      </c>
      <c r="J59" s="10" t="s">
        <v>43</v>
      </c>
      <c r="K59" s="11" t="s">
        <v>44</v>
      </c>
    </row>
    <row r="60" spans="1:11" x14ac:dyDescent="0.35">
      <c r="A60" s="12" t="s">
        <v>203</v>
      </c>
      <c r="B60" s="12" t="s">
        <v>145</v>
      </c>
      <c r="C60" s="12" t="s">
        <v>230</v>
      </c>
      <c r="D60" s="12" t="s">
        <v>241</v>
      </c>
      <c r="E60" s="8" t="s">
        <v>242</v>
      </c>
      <c r="F60" s="8" t="s">
        <v>243</v>
      </c>
      <c r="G60" s="8" t="s">
        <v>53</v>
      </c>
      <c r="H60" s="8"/>
      <c r="I60" s="8" t="s">
        <v>234</v>
      </c>
      <c r="J60" s="10" t="s">
        <v>43</v>
      </c>
      <c r="K60" s="11" t="s">
        <v>44</v>
      </c>
    </row>
    <row r="61" spans="1:11" x14ac:dyDescent="0.35">
      <c r="A61" s="12" t="s">
        <v>244</v>
      </c>
      <c r="B61" s="12" t="s">
        <v>145</v>
      </c>
      <c r="C61" s="12" t="s">
        <v>245</v>
      </c>
      <c r="D61" s="8" t="s">
        <v>246</v>
      </c>
      <c r="E61" s="8" t="s">
        <v>245</v>
      </c>
      <c r="F61" s="8" t="s">
        <v>247</v>
      </c>
      <c r="G61" s="8" t="s">
        <v>33</v>
      </c>
      <c r="H61" s="8" t="s">
        <v>34</v>
      </c>
      <c r="I61" s="8" t="s">
        <v>248</v>
      </c>
      <c r="J61" s="10" t="s">
        <v>36</v>
      </c>
      <c r="K61" s="11" t="s">
        <v>37</v>
      </c>
    </row>
    <row r="62" spans="1:11" x14ac:dyDescent="0.35">
      <c r="A62" s="12" t="s">
        <v>244</v>
      </c>
      <c r="B62" s="12" t="s">
        <v>145</v>
      </c>
      <c r="C62" s="12" t="s">
        <v>249</v>
      </c>
      <c r="D62" s="8" t="s">
        <v>250</v>
      </c>
      <c r="E62" s="8" t="s">
        <v>249</v>
      </c>
      <c r="F62" s="8" t="s">
        <v>251</v>
      </c>
      <c r="G62" s="8" t="s">
        <v>41</v>
      </c>
      <c r="H62" s="8"/>
      <c r="I62" s="8" t="s">
        <v>252</v>
      </c>
      <c r="J62" s="10" t="s">
        <v>55</v>
      </c>
      <c r="K62" s="11" t="s">
        <v>44</v>
      </c>
    </row>
    <row r="63" spans="1:11" x14ac:dyDescent="0.35">
      <c r="A63" s="12" t="s">
        <v>244</v>
      </c>
      <c r="B63" s="12" t="s">
        <v>145</v>
      </c>
      <c r="C63" s="12" t="s">
        <v>249</v>
      </c>
      <c r="D63" s="8" t="s">
        <v>253</v>
      </c>
      <c r="E63" s="8" t="s">
        <v>254</v>
      </c>
      <c r="F63" s="8" t="s">
        <v>255</v>
      </c>
      <c r="G63" s="8" t="s">
        <v>41</v>
      </c>
      <c r="H63" s="8"/>
      <c r="I63" s="8" t="s">
        <v>252</v>
      </c>
      <c r="J63" s="10" t="s">
        <v>55</v>
      </c>
      <c r="K63" s="11" t="s">
        <v>44</v>
      </c>
    </row>
    <row r="64" spans="1:11" x14ac:dyDescent="0.35">
      <c r="A64" s="12" t="s">
        <v>244</v>
      </c>
      <c r="B64" s="12" t="s">
        <v>145</v>
      </c>
      <c r="C64" s="12" t="s">
        <v>249</v>
      </c>
      <c r="D64" s="8" t="s">
        <v>182</v>
      </c>
      <c r="E64" s="8" t="s">
        <v>183</v>
      </c>
      <c r="F64" s="8" t="s">
        <v>184</v>
      </c>
      <c r="G64" s="8" t="s">
        <v>48</v>
      </c>
      <c r="H64" s="8"/>
      <c r="I64" s="8" t="s">
        <v>252</v>
      </c>
      <c r="J64" s="10" t="s">
        <v>55</v>
      </c>
      <c r="K64" s="11" t="s">
        <v>44</v>
      </c>
    </row>
    <row r="65" spans="1:11" x14ac:dyDescent="0.35">
      <c r="A65" s="12" t="s">
        <v>244</v>
      </c>
      <c r="B65" s="12" t="s">
        <v>145</v>
      </c>
      <c r="C65" s="12" t="s">
        <v>256</v>
      </c>
      <c r="D65" s="8" t="s">
        <v>257</v>
      </c>
      <c r="E65" s="8" t="s">
        <v>258</v>
      </c>
      <c r="F65" s="8" t="s">
        <v>259</v>
      </c>
      <c r="G65" s="8" t="s">
        <v>92</v>
      </c>
      <c r="H65" s="8"/>
      <c r="I65" s="8" t="s">
        <v>260</v>
      </c>
      <c r="J65" s="10" t="s">
        <v>43</v>
      </c>
      <c r="K65" s="11" t="s">
        <v>44</v>
      </c>
    </row>
    <row r="66" spans="1:11" x14ac:dyDescent="0.35">
      <c r="A66" s="12" t="s">
        <v>244</v>
      </c>
      <c r="B66" s="12" t="s">
        <v>145</v>
      </c>
      <c r="C66" s="12" t="s">
        <v>256</v>
      </c>
      <c r="D66" s="8" t="s">
        <v>261</v>
      </c>
      <c r="E66" s="8" t="s">
        <v>262</v>
      </c>
      <c r="F66" s="8" t="s">
        <v>263</v>
      </c>
      <c r="G66" s="8" t="s">
        <v>53</v>
      </c>
      <c r="H66" s="8"/>
      <c r="I66" s="8" t="s">
        <v>260</v>
      </c>
      <c r="J66" s="10" t="s">
        <v>43</v>
      </c>
      <c r="K66" s="11" t="s">
        <v>44</v>
      </c>
    </row>
    <row r="67" spans="1:11" x14ac:dyDescent="0.35">
      <c r="A67" s="12" t="s">
        <v>244</v>
      </c>
      <c r="B67" s="12" t="s">
        <v>145</v>
      </c>
      <c r="C67" s="12" t="s">
        <v>264</v>
      </c>
      <c r="D67" s="8" t="s">
        <v>265</v>
      </c>
      <c r="E67" s="8" t="s">
        <v>264</v>
      </c>
      <c r="F67" s="8" t="s">
        <v>266</v>
      </c>
      <c r="G67" s="8" t="s">
        <v>33</v>
      </c>
      <c r="H67" s="8" t="s">
        <v>34</v>
      </c>
      <c r="I67" s="8" t="s">
        <v>267</v>
      </c>
      <c r="J67" s="10" t="s">
        <v>36</v>
      </c>
      <c r="K67" s="11" t="s">
        <v>37</v>
      </c>
    </row>
    <row r="68" spans="1:11" x14ac:dyDescent="0.35">
      <c r="A68" s="12" t="s">
        <v>244</v>
      </c>
      <c r="B68" s="12" t="s">
        <v>145</v>
      </c>
      <c r="C68" s="12" t="s">
        <v>268</v>
      </c>
      <c r="D68" s="8" t="s">
        <v>269</v>
      </c>
      <c r="E68" s="8" t="s">
        <v>270</v>
      </c>
      <c r="F68" s="8" t="s">
        <v>271</v>
      </c>
      <c r="G68" s="8" t="s">
        <v>33</v>
      </c>
      <c r="H68" s="8" t="s">
        <v>34</v>
      </c>
      <c r="I68" s="8" t="s">
        <v>272</v>
      </c>
      <c r="J68" s="10" t="s">
        <v>62</v>
      </c>
      <c r="K68" s="11" t="s">
        <v>37</v>
      </c>
    </row>
    <row r="69" spans="1:11" x14ac:dyDescent="0.35">
      <c r="A69" s="12" t="s">
        <v>244</v>
      </c>
      <c r="B69" s="12" t="s">
        <v>145</v>
      </c>
      <c r="C69" s="12" t="s">
        <v>268</v>
      </c>
      <c r="D69" s="8" t="s">
        <v>273</v>
      </c>
      <c r="E69" s="8" t="s">
        <v>274</v>
      </c>
      <c r="F69" s="8" t="s">
        <v>275</v>
      </c>
      <c r="G69" s="8" t="s">
        <v>41</v>
      </c>
      <c r="H69" s="8"/>
      <c r="I69" s="8" t="s">
        <v>272</v>
      </c>
      <c r="J69" s="10" t="s">
        <v>62</v>
      </c>
      <c r="K69" s="11" t="s">
        <v>37</v>
      </c>
    </row>
    <row r="70" spans="1:11" x14ac:dyDescent="0.35">
      <c r="A70" s="12" t="s">
        <v>244</v>
      </c>
      <c r="B70" s="12" t="s">
        <v>145</v>
      </c>
      <c r="C70" s="12" t="s">
        <v>268</v>
      </c>
      <c r="D70" s="8" t="s">
        <v>174</v>
      </c>
      <c r="E70" s="8" t="s">
        <v>175</v>
      </c>
      <c r="F70" s="8" t="s">
        <v>176</v>
      </c>
      <c r="G70" s="8" t="s">
        <v>48</v>
      </c>
      <c r="H70" s="8"/>
      <c r="I70" s="8" t="s">
        <v>272</v>
      </c>
      <c r="J70" s="10" t="s">
        <v>62</v>
      </c>
      <c r="K70" s="11" t="s">
        <v>37</v>
      </c>
    </row>
    <row r="71" spans="1:11" x14ac:dyDescent="0.35">
      <c r="A71" s="12" t="s">
        <v>244</v>
      </c>
      <c r="B71" s="12" t="s">
        <v>145</v>
      </c>
      <c r="C71" s="12" t="s">
        <v>276</v>
      </c>
      <c r="D71" s="8" t="s">
        <v>277</v>
      </c>
      <c r="E71" s="8" t="s">
        <v>278</v>
      </c>
      <c r="F71" s="8" t="s">
        <v>279</v>
      </c>
      <c r="G71" s="8" t="s">
        <v>92</v>
      </c>
      <c r="H71" s="8"/>
      <c r="I71" s="8" t="s">
        <v>280</v>
      </c>
      <c r="J71" s="10" t="s">
        <v>62</v>
      </c>
      <c r="K71" s="11" t="s">
        <v>37</v>
      </c>
    </row>
    <row r="72" spans="1:11" x14ac:dyDescent="0.35">
      <c r="A72" s="12" t="s">
        <v>244</v>
      </c>
      <c r="B72" s="12" t="s">
        <v>145</v>
      </c>
      <c r="C72" s="12" t="s">
        <v>276</v>
      </c>
      <c r="D72" s="8" t="s">
        <v>281</v>
      </c>
      <c r="E72" s="8" t="s">
        <v>276</v>
      </c>
      <c r="F72" s="8" t="s">
        <v>282</v>
      </c>
      <c r="G72" s="8" t="s">
        <v>53</v>
      </c>
      <c r="H72" s="8"/>
      <c r="I72" s="8" t="s">
        <v>280</v>
      </c>
      <c r="J72" s="10" t="s">
        <v>62</v>
      </c>
      <c r="K72" s="11" t="s">
        <v>37</v>
      </c>
    </row>
    <row r="73" spans="1:11" x14ac:dyDescent="0.35">
      <c r="A73" s="12" t="s">
        <v>244</v>
      </c>
      <c r="B73" s="12" t="s">
        <v>145</v>
      </c>
      <c r="C73" s="12" t="s">
        <v>276</v>
      </c>
      <c r="D73" s="8" t="s">
        <v>283</v>
      </c>
      <c r="E73" s="8" t="s">
        <v>284</v>
      </c>
      <c r="F73" s="8" t="s">
        <v>285</v>
      </c>
      <c r="G73" s="8" t="s">
        <v>48</v>
      </c>
      <c r="H73" s="8"/>
      <c r="I73" s="8" t="s">
        <v>280</v>
      </c>
      <c r="J73" s="10" t="s">
        <v>62</v>
      </c>
      <c r="K73" s="11" t="s">
        <v>37</v>
      </c>
    </row>
    <row r="74" spans="1:11" x14ac:dyDescent="0.35">
      <c r="A74" s="12" t="s">
        <v>244</v>
      </c>
      <c r="B74" s="12" t="s">
        <v>145</v>
      </c>
      <c r="C74" s="12" t="s">
        <v>286</v>
      </c>
      <c r="D74" s="8" t="s">
        <v>287</v>
      </c>
      <c r="E74" s="8" t="s">
        <v>286</v>
      </c>
      <c r="F74" s="8" t="s">
        <v>288</v>
      </c>
      <c r="G74" s="8" t="s">
        <v>53</v>
      </c>
      <c r="H74" s="8"/>
      <c r="I74" s="8" t="s">
        <v>289</v>
      </c>
      <c r="J74" s="10" t="s">
        <v>62</v>
      </c>
      <c r="K74" s="11" t="s">
        <v>37</v>
      </c>
    </row>
    <row r="75" spans="1:11" x14ac:dyDescent="0.35">
      <c r="A75" s="12" t="s">
        <v>244</v>
      </c>
      <c r="B75" s="12" t="s">
        <v>145</v>
      </c>
      <c r="C75" s="12" t="s">
        <v>286</v>
      </c>
      <c r="D75" s="8" t="s">
        <v>261</v>
      </c>
      <c r="E75" s="8" t="s">
        <v>262</v>
      </c>
      <c r="F75" s="8" t="s">
        <v>263</v>
      </c>
      <c r="G75" s="8" t="s">
        <v>53</v>
      </c>
      <c r="H75" s="8"/>
      <c r="I75" s="8" t="s">
        <v>289</v>
      </c>
      <c r="J75" s="10" t="s">
        <v>62</v>
      </c>
      <c r="K75" s="11" t="s">
        <v>37</v>
      </c>
    </row>
    <row r="76" spans="1:11" x14ac:dyDescent="0.35">
      <c r="A76" s="12" t="s">
        <v>290</v>
      </c>
      <c r="B76" s="12" t="s">
        <v>145</v>
      </c>
      <c r="C76" s="12" t="s">
        <v>291</v>
      </c>
      <c r="D76" s="12" t="s">
        <v>292</v>
      </c>
      <c r="E76" s="12" t="s">
        <v>291</v>
      </c>
      <c r="F76" s="8" t="s">
        <v>293</v>
      </c>
      <c r="G76" s="8" t="s">
        <v>66</v>
      </c>
      <c r="H76" s="8" t="s">
        <v>34</v>
      </c>
      <c r="I76" s="8" t="s">
        <v>294</v>
      </c>
      <c r="J76" s="10" t="s">
        <v>55</v>
      </c>
      <c r="K76" s="11" t="s">
        <v>44</v>
      </c>
    </row>
    <row r="77" spans="1:11" x14ac:dyDescent="0.35">
      <c r="A77" s="12" t="s">
        <v>290</v>
      </c>
      <c r="B77" s="12" t="s">
        <v>145</v>
      </c>
      <c r="C77" s="12" t="s">
        <v>291</v>
      </c>
      <c r="D77" s="12" t="s">
        <v>283</v>
      </c>
      <c r="E77" s="12" t="s">
        <v>284</v>
      </c>
      <c r="F77" s="8" t="s">
        <v>285</v>
      </c>
      <c r="G77" s="8" t="s">
        <v>48</v>
      </c>
      <c r="H77" s="8"/>
      <c r="I77" s="8" t="s">
        <v>294</v>
      </c>
      <c r="J77" s="10" t="s">
        <v>55</v>
      </c>
      <c r="K77" s="11" t="s">
        <v>44</v>
      </c>
    </row>
    <row r="78" spans="1:11" x14ac:dyDescent="0.35">
      <c r="A78" s="12" t="s">
        <v>290</v>
      </c>
      <c r="B78" s="12" t="s">
        <v>145</v>
      </c>
      <c r="C78" s="12" t="s">
        <v>295</v>
      </c>
      <c r="D78" s="12" t="s">
        <v>296</v>
      </c>
      <c r="E78" s="12" t="s">
        <v>295</v>
      </c>
      <c r="F78" s="8" t="s">
        <v>297</v>
      </c>
      <c r="G78" s="8" t="s">
        <v>66</v>
      </c>
      <c r="H78" s="8" t="s">
        <v>34</v>
      </c>
      <c r="I78" s="8" t="s">
        <v>298</v>
      </c>
      <c r="J78" s="10" t="s">
        <v>62</v>
      </c>
      <c r="K78" s="11" t="s">
        <v>37</v>
      </c>
    </row>
    <row r="79" spans="1:11" x14ac:dyDescent="0.35">
      <c r="A79" s="12" t="s">
        <v>290</v>
      </c>
      <c r="B79" s="12" t="s">
        <v>145</v>
      </c>
      <c r="C79" s="12" t="s">
        <v>295</v>
      </c>
      <c r="D79" s="12" t="s">
        <v>299</v>
      </c>
      <c r="E79" s="12" t="s">
        <v>300</v>
      </c>
      <c r="F79" s="8" t="s">
        <v>301</v>
      </c>
      <c r="G79" s="8" t="s">
        <v>48</v>
      </c>
      <c r="H79" s="8" t="s">
        <v>34</v>
      </c>
      <c r="I79" s="8" t="s">
        <v>298</v>
      </c>
      <c r="J79" s="10" t="s">
        <v>62</v>
      </c>
      <c r="K79" s="11" t="s">
        <v>37</v>
      </c>
    </row>
    <row r="80" spans="1:11" x14ac:dyDescent="0.35">
      <c r="A80" s="12" t="s">
        <v>290</v>
      </c>
      <c r="B80" s="12" t="s">
        <v>145</v>
      </c>
      <c r="C80" s="12" t="s">
        <v>302</v>
      </c>
      <c r="D80" s="12" t="s">
        <v>303</v>
      </c>
      <c r="E80" s="12" t="s">
        <v>302</v>
      </c>
      <c r="F80" s="8" t="s">
        <v>304</v>
      </c>
      <c r="G80" s="8" t="s">
        <v>41</v>
      </c>
      <c r="H80" s="8"/>
      <c r="I80" s="8" t="s">
        <v>305</v>
      </c>
      <c r="J80" s="10" t="s">
        <v>55</v>
      </c>
      <c r="K80" s="11" t="s">
        <v>44</v>
      </c>
    </row>
    <row r="81" spans="1:11" x14ac:dyDescent="0.35">
      <c r="A81" s="12" t="s">
        <v>290</v>
      </c>
      <c r="B81" s="12" t="s">
        <v>145</v>
      </c>
      <c r="C81" s="12" t="s">
        <v>302</v>
      </c>
      <c r="D81" s="12" t="s">
        <v>306</v>
      </c>
      <c r="E81" s="12" t="s">
        <v>307</v>
      </c>
      <c r="F81" s="8" t="s">
        <v>308</v>
      </c>
      <c r="G81" s="8" t="s">
        <v>41</v>
      </c>
      <c r="H81" s="8"/>
      <c r="I81" s="8" t="s">
        <v>305</v>
      </c>
      <c r="J81" s="10" t="s">
        <v>55</v>
      </c>
      <c r="K81" s="11" t="s">
        <v>44</v>
      </c>
    </row>
    <row r="82" spans="1:11" x14ac:dyDescent="0.35">
      <c r="A82" s="12" t="s">
        <v>290</v>
      </c>
      <c r="B82" s="12" t="s">
        <v>145</v>
      </c>
      <c r="C82" s="12" t="s">
        <v>302</v>
      </c>
      <c r="D82" s="12" t="s">
        <v>309</v>
      </c>
      <c r="E82" s="12" t="s">
        <v>310</v>
      </c>
      <c r="F82" s="8" t="s">
        <v>311</v>
      </c>
      <c r="G82" s="8" t="s">
        <v>33</v>
      </c>
      <c r="H82" s="8"/>
      <c r="I82" s="8" t="s">
        <v>305</v>
      </c>
      <c r="J82" s="10" t="s">
        <v>55</v>
      </c>
      <c r="K82" s="11" t="s">
        <v>44</v>
      </c>
    </row>
    <row r="83" spans="1:11" x14ac:dyDescent="0.35">
      <c r="A83" s="12" t="s">
        <v>290</v>
      </c>
      <c r="B83" s="12" t="s">
        <v>145</v>
      </c>
      <c r="C83" s="12" t="s">
        <v>312</v>
      </c>
      <c r="D83" s="12" t="s">
        <v>313</v>
      </c>
      <c r="E83" s="12" t="s">
        <v>312</v>
      </c>
      <c r="F83" s="8" t="s">
        <v>314</v>
      </c>
      <c r="G83" s="8" t="s">
        <v>66</v>
      </c>
      <c r="H83" s="8"/>
      <c r="I83" s="8" t="s">
        <v>315</v>
      </c>
      <c r="J83" s="10" t="s">
        <v>55</v>
      </c>
      <c r="K83" s="11" t="s">
        <v>44</v>
      </c>
    </row>
    <row r="84" spans="1:11" x14ac:dyDescent="0.35">
      <c r="A84" s="12" t="s">
        <v>290</v>
      </c>
      <c r="B84" s="12" t="s">
        <v>145</v>
      </c>
      <c r="C84" s="12" t="s">
        <v>316</v>
      </c>
      <c r="D84" s="12" t="s">
        <v>317</v>
      </c>
      <c r="E84" s="12" t="s">
        <v>316</v>
      </c>
      <c r="F84" s="8" t="s">
        <v>318</v>
      </c>
      <c r="G84" s="8" t="s">
        <v>41</v>
      </c>
      <c r="H84" s="8"/>
      <c r="I84" s="8" t="s">
        <v>319</v>
      </c>
      <c r="J84" s="10" t="s">
        <v>55</v>
      </c>
      <c r="K84" s="11" t="s">
        <v>44</v>
      </c>
    </row>
    <row r="85" spans="1:11" x14ac:dyDescent="0.35">
      <c r="A85" s="12" t="s">
        <v>290</v>
      </c>
      <c r="B85" s="12" t="s">
        <v>145</v>
      </c>
      <c r="C85" s="12" t="s">
        <v>316</v>
      </c>
      <c r="D85" s="12" t="s">
        <v>320</v>
      </c>
      <c r="E85" s="12" t="s">
        <v>321</v>
      </c>
      <c r="F85" s="8" t="s">
        <v>322</v>
      </c>
      <c r="G85" s="8" t="s">
        <v>41</v>
      </c>
      <c r="H85" s="8"/>
      <c r="I85" s="8" t="s">
        <v>319</v>
      </c>
      <c r="J85" s="10" t="s">
        <v>55</v>
      </c>
      <c r="K85" s="11" t="s">
        <v>44</v>
      </c>
    </row>
    <row r="86" spans="1:11" x14ac:dyDescent="0.35">
      <c r="A86" s="12" t="s">
        <v>290</v>
      </c>
      <c r="B86" s="12" t="s">
        <v>145</v>
      </c>
      <c r="C86" s="12" t="s">
        <v>316</v>
      </c>
      <c r="D86" s="12" t="s">
        <v>323</v>
      </c>
      <c r="E86" s="12" t="s">
        <v>268</v>
      </c>
      <c r="F86" s="8" t="s">
        <v>324</v>
      </c>
      <c r="G86" s="8" t="s">
        <v>53</v>
      </c>
      <c r="H86" s="8"/>
      <c r="I86" s="8" t="s">
        <v>319</v>
      </c>
      <c r="J86" s="10" t="s">
        <v>55</v>
      </c>
      <c r="K86" s="11" t="s">
        <v>44</v>
      </c>
    </row>
    <row r="87" spans="1:11" x14ac:dyDescent="0.35">
      <c r="A87" s="12" t="s">
        <v>290</v>
      </c>
      <c r="B87" s="12" t="s">
        <v>145</v>
      </c>
      <c r="C87" s="12" t="s">
        <v>316</v>
      </c>
      <c r="D87" s="12" t="s">
        <v>283</v>
      </c>
      <c r="E87" s="12" t="s">
        <v>284</v>
      </c>
      <c r="F87" s="8" t="s">
        <v>285</v>
      </c>
      <c r="G87" s="8" t="s">
        <v>48</v>
      </c>
      <c r="H87" s="8"/>
      <c r="I87" s="8" t="s">
        <v>319</v>
      </c>
      <c r="J87" s="10" t="s">
        <v>55</v>
      </c>
      <c r="K87" s="11" t="s">
        <v>44</v>
      </c>
    </row>
    <row r="88" spans="1:11" x14ac:dyDescent="0.35">
      <c r="A88" s="12" t="s">
        <v>290</v>
      </c>
      <c r="B88" s="12" t="s">
        <v>145</v>
      </c>
      <c r="C88" s="12" t="s">
        <v>325</v>
      </c>
      <c r="D88" s="12" t="s">
        <v>326</v>
      </c>
      <c r="E88" s="12" t="s">
        <v>325</v>
      </c>
      <c r="F88" s="8" t="s">
        <v>327</v>
      </c>
      <c r="G88" s="8" t="s">
        <v>33</v>
      </c>
      <c r="H88" s="8" t="s">
        <v>34</v>
      </c>
      <c r="I88" s="8" t="s">
        <v>328</v>
      </c>
      <c r="J88" s="10" t="s">
        <v>36</v>
      </c>
      <c r="K88" s="11" t="s">
        <v>37</v>
      </c>
    </row>
    <row r="89" spans="1:11" x14ac:dyDescent="0.35">
      <c r="A89" s="12" t="s">
        <v>290</v>
      </c>
      <c r="B89" s="12" t="s">
        <v>145</v>
      </c>
      <c r="C89" s="12" t="s">
        <v>325</v>
      </c>
      <c r="D89" s="12" t="s">
        <v>299</v>
      </c>
      <c r="E89" s="12" t="s">
        <v>300</v>
      </c>
      <c r="F89" s="8" t="s">
        <v>301</v>
      </c>
      <c r="G89" s="8" t="s">
        <v>48</v>
      </c>
      <c r="H89" s="8" t="s">
        <v>34</v>
      </c>
      <c r="I89" s="8" t="s">
        <v>328</v>
      </c>
      <c r="J89" s="10" t="s">
        <v>36</v>
      </c>
      <c r="K89" s="11" t="s">
        <v>37</v>
      </c>
    </row>
    <row r="90" spans="1:11" x14ac:dyDescent="0.35">
      <c r="A90" s="12" t="s">
        <v>290</v>
      </c>
      <c r="B90" s="12" t="s">
        <v>145</v>
      </c>
      <c r="C90" s="12" t="s">
        <v>329</v>
      </c>
      <c r="D90" s="12" t="s">
        <v>330</v>
      </c>
      <c r="E90" s="12" t="s">
        <v>329</v>
      </c>
      <c r="F90" s="8" t="s">
        <v>331</v>
      </c>
      <c r="G90" s="8" t="s">
        <v>33</v>
      </c>
      <c r="H90" s="8" t="s">
        <v>34</v>
      </c>
      <c r="I90" s="8" t="s">
        <v>332</v>
      </c>
      <c r="J90" s="10" t="s">
        <v>62</v>
      </c>
      <c r="K90" s="11" t="s">
        <v>37</v>
      </c>
    </row>
    <row r="91" spans="1:11" x14ac:dyDescent="0.35">
      <c r="A91" s="12" t="s">
        <v>290</v>
      </c>
      <c r="B91" s="12" t="s">
        <v>145</v>
      </c>
      <c r="C91" s="12" t="s">
        <v>333</v>
      </c>
      <c r="D91" s="12" t="s">
        <v>334</v>
      </c>
      <c r="E91" s="12" t="s">
        <v>335</v>
      </c>
      <c r="F91" s="8" t="s">
        <v>336</v>
      </c>
      <c r="G91" s="8" t="s">
        <v>33</v>
      </c>
      <c r="H91" s="8" t="s">
        <v>34</v>
      </c>
      <c r="I91" s="8" t="s">
        <v>337</v>
      </c>
      <c r="J91" s="10" t="s">
        <v>62</v>
      </c>
      <c r="K91" s="11" t="s">
        <v>37</v>
      </c>
    </row>
    <row r="92" spans="1:11" x14ac:dyDescent="0.35">
      <c r="A92" s="12" t="s">
        <v>290</v>
      </c>
      <c r="B92" s="12" t="s">
        <v>145</v>
      </c>
      <c r="C92" s="12" t="s">
        <v>333</v>
      </c>
      <c r="D92" s="12" t="s">
        <v>283</v>
      </c>
      <c r="E92" s="12" t="s">
        <v>284</v>
      </c>
      <c r="F92" s="8" t="s">
        <v>285</v>
      </c>
      <c r="G92" s="8" t="s">
        <v>48</v>
      </c>
      <c r="H92" s="8"/>
      <c r="I92" s="8" t="s">
        <v>337</v>
      </c>
      <c r="J92" s="10" t="s">
        <v>62</v>
      </c>
      <c r="K92" s="11" t="s">
        <v>37</v>
      </c>
    </row>
    <row r="93" spans="1:11" x14ac:dyDescent="0.35">
      <c r="A93" s="12" t="s">
        <v>290</v>
      </c>
      <c r="B93" s="12" t="s">
        <v>145</v>
      </c>
      <c r="C93" s="12" t="s">
        <v>338</v>
      </c>
      <c r="D93" s="12" t="s">
        <v>339</v>
      </c>
      <c r="E93" s="12" t="s">
        <v>340</v>
      </c>
      <c r="F93" s="8" t="s">
        <v>341</v>
      </c>
      <c r="G93" s="8" t="s">
        <v>92</v>
      </c>
      <c r="H93" s="8"/>
      <c r="I93" s="8" t="s">
        <v>342</v>
      </c>
      <c r="J93" s="10" t="s">
        <v>55</v>
      </c>
      <c r="K93" s="11" t="s">
        <v>44</v>
      </c>
    </row>
    <row r="94" spans="1:11" x14ac:dyDescent="0.35">
      <c r="A94" s="12" t="s">
        <v>290</v>
      </c>
      <c r="B94" s="12" t="s">
        <v>145</v>
      </c>
      <c r="C94" s="12" t="s">
        <v>338</v>
      </c>
      <c r="D94" s="12" t="s">
        <v>343</v>
      </c>
      <c r="E94" s="12" t="s">
        <v>344</v>
      </c>
      <c r="F94" s="8" t="s">
        <v>345</v>
      </c>
      <c r="G94" s="8" t="s">
        <v>53</v>
      </c>
      <c r="H94" s="8"/>
      <c r="I94" s="8" t="s">
        <v>342</v>
      </c>
      <c r="J94" s="10" t="s">
        <v>55</v>
      </c>
      <c r="K94" s="11" t="s">
        <v>44</v>
      </c>
    </row>
    <row r="95" spans="1:11" x14ac:dyDescent="0.35">
      <c r="A95" s="12" t="s">
        <v>290</v>
      </c>
      <c r="B95" s="12" t="s">
        <v>145</v>
      </c>
      <c r="C95" s="12" t="s">
        <v>338</v>
      </c>
      <c r="D95" s="12" t="s">
        <v>346</v>
      </c>
      <c r="E95" s="12" t="s">
        <v>347</v>
      </c>
      <c r="F95" s="8" t="s">
        <v>348</v>
      </c>
      <c r="G95" s="8" t="s">
        <v>53</v>
      </c>
      <c r="H95" s="8"/>
      <c r="I95" s="8" t="s">
        <v>342</v>
      </c>
      <c r="J95" s="10" t="s">
        <v>55</v>
      </c>
      <c r="K95" s="11" t="s">
        <v>44</v>
      </c>
    </row>
    <row r="96" spans="1:11" x14ac:dyDescent="0.35">
      <c r="A96" s="12" t="s">
        <v>290</v>
      </c>
      <c r="B96" s="12" t="s">
        <v>145</v>
      </c>
      <c r="C96" s="12" t="s">
        <v>338</v>
      </c>
      <c r="D96" s="12" t="s">
        <v>299</v>
      </c>
      <c r="E96" s="12" t="s">
        <v>300</v>
      </c>
      <c r="F96" s="8" t="s">
        <v>301</v>
      </c>
      <c r="G96" s="8" t="s">
        <v>48</v>
      </c>
      <c r="H96" s="8" t="s">
        <v>34</v>
      </c>
      <c r="I96" s="8" t="s">
        <v>342</v>
      </c>
      <c r="J96" s="10" t="s">
        <v>55</v>
      </c>
      <c r="K96" s="11" t="s">
        <v>44</v>
      </c>
    </row>
    <row r="97" spans="1:11" x14ac:dyDescent="0.35">
      <c r="A97" s="12" t="s">
        <v>290</v>
      </c>
      <c r="B97" s="12" t="s">
        <v>145</v>
      </c>
      <c r="C97" s="12" t="s">
        <v>338</v>
      </c>
      <c r="D97" s="12" t="s">
        <v>349</v>
      </c>
      <c r="E97" s="12" t="s">
        <v>350</v>
      </c>
      <c r="F97" s="8" t="s">
        <v>351</v>
      </c>
      <c r="G97" s="8" t="s">
        <v>53</v>
      </c>
      <c r="H97" s="8"/>
      <c r="I97" s="8" t="s">
        <v>342</v>
      </c>
      <c r="J97" s="10" t="s">
        <v>55</v>
      </c>
      <c r="K97" s="11" t="s">
        <v>44</v>
      </c>
    </row>
    <row r="98" spans="1:11" x14ac:dyDescent="0.35">
      <c r="A98" s="12" t="s">
        <v>290</v>
      </c>
      <c r="B98" s="12" t="s">
        <v>145</v>
      </c>
      <c r="C98" s="12" t="s">
        <v>352</v>
      </c>
      <c r="D98" s="12" t="s">
        <v>353</v>
      </c>
      <c r="E98" s="12" t="s">
        <v>352</v>
      </c>
      <c r="F98" s="8" t="s">
        <v>354</v>
      </c>
      <c r="G98" s="8" t="s">
        <v>53</v>
      </c>
      <c r="H98" s="8"/>
      <c r="I98" s="8" t="s">
        <v>355</v>
      </c>
      <c r="J98" s="10" t="s">
        <v>36</v>
      </c>
      <c r="K98" s="11" t="s">
        <v>37</v>
      </c>
    </row>
    <row r="99" spans="1:11" x14ac:dyDescent="0.35">
      <c r="A99" s="12" t="s">
        <v>290</v>
      </c>
      <c r="B99" s="12" t="s">
        <v>145</v>
      </c>
      <c r="C99" s="12" t="s">
        <v>356</v>
      </c>
      <c r="D99" s="12" t="s">
        <v>357</v>
      </c>
      <c r="E99" s="12" t="s">
        <v>356</v>
      </c>
      <c r="F99" s="8" t="s">
        <v>358</v>
      </c>
      <c r="G99" s="8" t="s">
        <v>53</v>
      </c>
      <c r="H99" s="8"/>
      <c r="I99" s="8" t="s">
        <v>359</v>
      </c>
      <c r="J99" s="10" t="s">
        <v>62</v>
      </c>
      <c r="K99" s="11" t="s">
        <v>37</v>
      </c>
    </row>
    <row r="100" spans="1:11" x14ac:dyDescent="0.35">
      <c r="A100" s="12" t="s">
        <v>290</v>
      </c>
      <c r="B100" s="12" t="s">
        <v>145</v>
      </c>
      <c r="C100" s="12" t="s">
        <v>356</v>
      </c>
      <c r="D100" s="12" t="s">
        <v>283</v>
      </c>
      <c r="E100" s="12" t="s">
        <v>284</v>
      </c>
      <c r="F100" s="8" t="s">
        <v>285</v>
      </c>
      <c r="G100" s="8" t="s">
        <v>48</v>
      </c>
      <c r="H100" s="8"/>
      <c r="I100" s="8" t="s">
        <v>359</v>
      </c>
      <c r="J100" s="10" t="s">
        <v>62</v>
      </c>
      <c r="K100" s="11" t="s">
        <v>37</v>
      </c>
    </row>
    <row r="101" spans="1:11" x14ac:dyDescent="0.35">
      <c r="A101" s="15" t="s">
        <v>360</v>
      </c>
      <c r="B101" s="8" t="s">
        <v>145</v>
      </c>
      <c r="C101" s="8" t="s">
        <v>361</v>
      </c>
      <c r="D101" s="8" t="s">
        <v>362</v>
      </c>
      <c r="E101" s="8" t="s">
        <v>361</v>
      </c>
      <c r="F101" s="8" t="s">
        <v>363</v>
      </c>
      <c r="G101" s="8" t="s">
        <v>33</v>
      </c>
      <c r="H101" s="8" t="s">
        <v>34</v>
      </c>
      <c r="I101" s="8" t="s">
        <v>364</v>
      </c>
      <c r="J101" s="10" t="s">
        <v>62</v>
      </c>
      <c r="K101" s="11" t="s">
        <v>37</v>
      </c>
    </row>
    <row r="102" spans="1:11" x14ac:dyDescent="0.35">
      <c r="A102" s="15" t="s">
        <v>360</v>
      </c>
      <c r="B102" s="8" t="s">
        <v>145</v>
      </c>
      <c r="C102" s="8" t="s">
        <v>361</v>
      </c>
      <c r="D102" s="8" t="s">
        <v>365</v>
      </c>
      <c r="E102" s="8" t="s">
        <v>366</v>
      </c>
      <c r="F102" s="8" t="s">
        <v>367</v>
      </c>
      <c r="G102" s="8" t="s">
        <v>66</v>
      </c>
      <c r="H102" s="8" t="s">
        <v>34</v>
      </c>
      <c r="I102" s="8" t="s">
        <v>364</v>
      </c>
      <c r="J102" s="10" t="s">
        <v>62</v>
      </c>
      <c r="K102" s="11" t="s">
        <v>37</v>
      </c>
    </row>
    <row r="103" spans="1:11" x14ac:dyDescent="0.35">
      <c r="A103" s="15" t="s">
        <v>360</v>
      </c>
      <c r="B103" s="8" t="s">
        <v>145</v>
      </c>
      <c r="C103" s="8" t="s">
        <v>368</v>
      </c>
      <c r="D103" s="8" t="s">
        <v>369</v>
      </c>
      <c r="E103" s="8" t="s">
        <v>368</v>
      </c>
      <c r="F103" s="8" t="s">
        <v>370</v>
      </c>
      <c r="G103" s="8" t="s">
        <v>33</v>
      </c>
      <c r="H103" s="8"/>
      <c r="I103" s="8" t="s">
        <v>371</v>
      </c>
      <c r="J103" s="10" t="s">
        <v>55</v>
      </c>
      <c r="K103" s="11" t="s">
        <v>44</v>
      </c>
    </row>
    <row r="104" spans="1:11" x14ac:dyDescent="0.35">
      <c r="A104" s="15" t="s">
        <v>360</v>
      </c>
      <c r="B104" s="8" t="s">
        <v>145</v>
      </c>
      <c r="C104" s="8" t="s">
        <v>372</v>
      </c>
      <c r="D104" s="8" t="s">
        <v>373</v>
      </c>
      <c r="E104" s="8" t="s">
        <v>372</v>
      </c>
      <c r="F104" s="8" t="s">
        <v>374</v>
      </c>
      <c r="G104" s="8" t="s">
        <v>66</v>
      </c>
      <c r="H104" s="8"/>
      <c r="I104" s="8" t="s">
        <v>375</v>
      </c>
      <c r="J104" s="10" t="s">
        <v>62</v>
      </c>
      <c r="K104" s="11" t="s">
        <v>37</v>
      </c>
    </row>
    <row r="105" spans="1:11" x14ac:dyDescent="0.35">
      <c r="A105" s="15" t="s">
        <v>360</v>
      </c>
      <c r="B105" s="8" t="s">
        <v>145</v>
      </c>
      <c r="C105" s="8" t="s">
        <v>372</v>
      </c>
      <c r="D105" s="8" t="s">
        <v>182</v>
      </c>
      <c r="E105" s="8" t="s">
        <v>183</v>
      </c>
      <c r="F105" s="8" t="s">
        <v>184</v>
      </c>
      <c r="G105" s="8" t="s">
        <v>48</v>
      </c>
      <c r="H105" s="8"/>
      <c r="I105" s="8" t="s">
        <v>375</v>
      </c>
      <c r="J105" s="10" t="s">
        <v>62</v>
      </c>
      <c r="K105" s="11" t="s">
        <v>37</v>
      </c>
    </row>
    <row r="106" spans="1:11" x14ac:dyDescent="0.35">
      <c r="A106" s="15" t="s">
        <v>360</v>
      </c>
      <c r="B106" s="8" t="s">
        <v>145</v>
      </c>
      <c r="C106" s="8" t="s">
        <v>376</v>
      </c>
      <c r="D106" s="8" t="s">
        <v>377</v>
      </c>
      <c r="E106" s="8" t="s">
        <v>376</v>
      </c>
      <c r="F106" s="8" t="s">
        <v>378</v>
      </c>
      <c r="G106" s="8" t="s">
        <v>66</v>
      </c>
      <c r="H106" s="8" t="s">
        <v>34</v>
      </c>
      <c r="I106" s="8" t="s">
        <v>379</v>
      </c>
      <c r="J106" s="10" t="s">
        <v>62</v>
      </c>
      <c r="K106" s="11" t="s">
        <v>37</v>
      </c>
    </row>
    <row r="107" spans="1:11" x14ac:dyDescent="0.35">
      <c r="A107" s="15" t="s">
        <v>360</v>
      </c>
      <c r="B107" s="8" t="s">
        <v>145</v>
      </c>
      <c r="C107" s="8" t="s">
        <v>376</v>
      </c>
      <c r="D107" s="8" t="s">
        <v>365</v>
      </c>
      <c r="E107" s="8" t="s">
        <v>366</v>
      </c>
      <c r="F107" s="8" t="s">
        <v>367</v>
      </c>
      <c r="G107" s="8" t="s">
        <v>66</v>
      </c>
      <c r="H107" s="8" t="s">
        <v>34</v>
      </c>
      <c r="I107" s="8" t="s">
        <v>379</v>
      </c>
      <c r="J107" s="10" t="s">
        <v>62</v>
      </c>
      <c r="K107" s="11" t="s">
        <v>37</v>
      </c>
    </row>
    <row r="108" spans="1:11" x14ac:dyDescent="0.35">
      <c r="A108" s="15" t="s">
        <v>360</v>
      </c>
      <c r="B108" s="8" t="s">
        <v>145</v>
      </c>
      <c r="C108" s="8" t="s">
        <v>254</v>
      </c>
      <c r="D108" s="8" t="s">
        <v>380</v>
      </c>
      <c r="E108" s="8" t="s">
        <v>381</v>
      </c>
      <c r="F108" s="8" t="s">
        <v>382</v>
      </c>
      <c r="G108" s="8" t="s">
        <v>33</v>
      </c>
      <c r="H108" s="8" t="s">
        <v>34</v>
      </c>
      <c r="I108" s="8" t="s">
        <v>383</v>
      </c>
      <c r="J108" s="10" t="s">
        <v>62</v>
      </c>
      <c r="K108" s="11" t="s">
        <v>37</v>
      </c>
    </row>
    <row r="109" spans="1:11" x14ac:dyDescent="0.35">
      <c r="A109" s="15" t="s">
        <v>360</v>
      </c>
      <c r="B109" s="8" t="s">
        <v>145</v>
      </c>
      <c r="C109" s="8" t="s">
        <v>384</v>
      </c>
      <c r="D109" s="8" t="s">
        <v>385</v>
      </c>
      <c r="E109" s="8" t="s">
        <v>384</v>
      </c>
      <c r="F109" s="8" t="s">
        <v>386</v>
      </c>
      <c r="G109" s="8" t="s">
        <v>53</v>
      </c>
      <c r="H109" s="8"/>
      <c r="I109" s="8" t="s">
        <v>387</v>
      </c>
      <c r="J109" s="10" t="s">
        <v>36</v>
      </c>
      <c r="K109" s="11" t="s">
        <v>37</v>
      </c>
    </row>
    <row r="110" spans="1:11" x14ac:dyDescent="0.35">
      <c r="A110" s="15" t="s">
        <v>360</v>
      </c>
      <c r="B110" s="8" t="s">
        <v>145</v>
      </c>
      <c r="C110" s="8" t="s">
        <v>384</v>
      </c>
      <c r="D110" s="8" t="s">
        <v>158</v>
      </c>
      <c r="E110" s="8" t="s">
        <v>159</v>
      </c>
      <c r="F110" s="8" t="s">
        <v>160</v>
      </c>
      <c r="G110" s="8" t="s">
        <v>48</v>
      </c>
      <c r="H110" s="8"/>
      <c r="I110" s="8" t="s">
        <v>387</v>
      </c>
      <c r="J110" s="10" t="s">
        <v>36</v>
      </c>
      <c r="K110" s="11" t="s">
        <v>37</v>
      </c>
    </row>
    <row r="111" spans="1:11" x14ac:dyDescent="0.35">
      <c r="A111" s="15" t="s">
        <v>360</v>
      </c>
      <c r="B111" s="8" t="s">
        <v>145</v>
      </c>
      <c r="C111" s="8" t="s">
        <v>388</v>
      </c>
      <c r="D111" s="8" t="s">
        <v>389</v>
      </c>
      <c r="E111" s="8" t="s">
        <v>388</v>
      </c>
      <c r="F111" s="8" t="s">
        <v>390</v>
      </c>
      <c r="G111" s="8" t="s">
        <v>53</v>
      </c>
      <c r="H111" s="8"/>
      <c r="I111" s="8" t="s">
        <v>391</v>
      </c>
      <c r="J111" s="10" t="s">
        <v>62</v>
      </c>
      <c r="K111" s="11" t="s">
        <v>37</v>
      </c>
    </row>
    <row r="112" spans="1:11" x14ac:dyDescent="0.35">
      <c r="A112" s="15" t="s">
        <v>360</v>
      </c>
      <c r="B112" s="8" t="s">
        <v>145</v>
      </c>
      <c r="C112" s="8" t="s">
        <v>388</v>
      </c>
      <c r="D112" s="8" t="s">
        <v>158</v>
      </c>
      <c r="E112" s="8" t="s">
        <v>159</v>
      </c>
      <c r="F112" s="8" t="s">
        <v>160</v>
      </c>
      <c r="G112" s="8" t="s">
        <v>48</v>
      </c>
      <c r="H112" s="8"/>
      <c r="I112" s="8" t="s">
        <v>391</v>
      </c>
      <c r="J112" s="10" t="s">
        <v>62</v>
      </c>
      <c r="K112" s="11" t="s">
        <v>37</v>
      </c>
    </row>
    <row r="113" spans="1:11" x14ac:dyDescent="0.35">
      <c r="A113" s="12" t="s">
        <v>392</v>
      </c>
      <c r="B113" s="12" t="s">
        <v>145</v>
      </c>
      <c r="C113" s="12" t="s">
        <v>393</v>
      </c>
      <c r="D113" s="12" t="s">
        <v>394</v>
      </c>
      <c r="E113" s="12" t="s">
        <v>393</v>
      </c>
      <c r="F113" s="8" t="s">
        <v>395</v>
      </c>
      <c r="G113" s="8" t="s">
        <v>33</v>
      </c>
      <c r="H113" s="8" t="s">
        <v>34</v>
      </c>
      <c r="I113" s="8" t="s">
        <v>396</v>
      </c>
      <c r="J113" s="10" t="s">
        <v>55</v>
      </c>
      <c r="K113" s="11" t="s">
        <v>44</v>
      </c>
    </row>
    <row r="114" spans="1:11" x14ac:dyDescent="0.35">
      <c r="A114" s="12" t="s">
        <v>392</v>
      </c>
      <c r="B114" s="12" t="s">
        <v>145</v>
      </c>
      <c r="C114" s="12" t="s">
        <v>397</v>
      </c>
      <c r="D114" s="12" t="s">
        <v>398</v>
      </c>
      <c r="E114" s="12" t="s">
        <v>397</v>
      </c>
      <c r="F114" s="8" t="s">
        <v>399</v>
      </c>
      <c r="G114" s="8" t="s">
        <v>41</v>
      </c>
      <c r="H114" s="8"/>
      <c r="I114" s="8" t="s">
        <v>400</v>
      </c>
      <c r="J114" s="10" t="s">
        <v>36</v>
      </c>
      <c r="K114" s="11" t="s">
        <v>37</v>
      </c>
    </row>
    <row r="115" spans="1:11" x14ac:dyDescent="0.35">
      <c r="A115" s="12" t="s">
        <v>392</v>
      </c>
      <c r="B115" s="12" t="s">
        <v>145</v>
      </c>
      <c r="C115" s="12" t="s">
        <v>397</v>
      </c>
      <c r="D115" s="12" t="s">
        <v>401</v>
      </c>
      <c r="E115" s="12" t="s">
        <v>402</v>
      </c>
      <c r="F115" s="8" t="s">
        <v>403</v>
      </c>
      <c r="G115" s="8" t="s">
        <v>92</v>
      </c>
      <c r="H115" s="8"/>
      <c r="I115" s="8" t="s">
        <v>400</v>
      </c>
      <c r="J115" s="10" t="s">
        <v>36</v>
      </c>
      <c r="K115" s="11" t="s">
        <v>37</v>
      </c>
    </row>
    <row r="116" spans="1:11" x14ac:dyDescent="0.35">
      <c r="A116" s="12" t="s">
        <v>392</v>
      </c>
      <c r="B116" s="12" t="s">
        <v>145</v>
      </c>
      <c r="C116" s="12" t="s">
        <v>397</v>
      </c>
      <c r="D116" s="12" t="s">
        <v>283</v>
      </c>
      <c r="E116" s="12" t="s">
        <v>284</v>
      </c>
      <c r="F116" s="8" t="s">
        <v>285</v>
      </c>
      <c r="G116" s="8" t="s">
        <v>48</v>
      </c>
      <c r="H116" s="8"/>
      <c r="I116" s="8" t="s">
        <v>400</v>
      </c>
      <c r="J116" s="10" t="s">
        <v>36</v>
      </c>
      <c r="K116" s="11" t="s">
        <v>37</v>
      </c>
    </row>
    <row r="117" spans="1:11" x14ac:dyDescent="0.35">
      <c r="A117" s="12" t="s">
        <v>392</v>
      </c>
      <c r="B117" s="12" t="s">
        <v>145</v>
      </c>
      <c r="C117" s="12" t="s">
        <v>404</v>
      </c>
      <c r="D117" s="12" t="s">
        <v>405</v>
      </c>
      <c r="E117" s="12" t="s">
        <v>404</v>
      </c>
      <c r="F117" s="8" t="s">
        <v>406</v>
      </c>
      <c r="G117" s="8" t="s">
        <v>33</v>
      </c>
      <c r="H117" s="8"/>
      <c r="I117" s="8" t="s">
        <v>407</v>
      </c>
      <c r="J117" s="10" t="s">
        <v>36</v>
      </c>
      <c r="K117" s="11" t="s">
        <v>37</v>
      </c>
    </row>
    <row r="118" spans="1:11" x14ac:dyDescent="0.35">
      <c r="A118" s="12" t="s">
        <v>392</v>
      </c>
      <c r="B118" s="12" t="s">
        <v>145</v>
      </c>
      <c r="C118" s="12" t="s">
        <v>408</v>
      </c>
      <c r="D118" s="12" t="s">
        <v>409</v>
      </c>
      <c r="E118" s="12" t="s">
        <v>408</v>
      </c>
      <c r="F118" s="8" t="s">
        <v>410</v>
      </c>
      <c r="G118" s="8" t="s">
        <v>33</v>
      </c>
      <c r="H118" s="8"/>
      <c r="I118" s="8" t="s">
        <v>411</v>
      </c>
      <c r="J118" s="10" t="s">
        <v>412</v>
      </c>
      <c r="K118" s="11" t="s">
        <v>44</v>
      </c>
    </row>
    <row r="119" spans="1:11" x14ac:dyDescent="0.35">
      <c r="A119" s="12" t="s">
        <v>392</v>
      </c>
      <c r="B119" s="12" t="s">
        <v>145</v>
      </c>
      <c r="C119" s="12" t="s">
        <v>413</v>
      </c>
      <c r="D119" s="12" t="s">
        <v>414</v>
      </c>
      <c r="E119" s="12" t="s">
        <v>413</v>
      </c>
      <c r="F119" s="8" t="s">
        <v>415</v>
      </c>
      <c r="G119" s="8" t="s">
        <v>33</v>
      </c>
      <c r="H119" s="8" t="s">
        <v>34</v>
      </c>
      <c r="I119" s="8" t="s">
        <v>416</v>
      </c>
      <c r="J119" s="10" t="s">
        <v>36</v>
      </c>
      <c r="K119" s="11" t="s">
        <v>37</v>
      </c>
    </row>
    <row r="120" spans="1:11" x14ac:dyDescent="0.35">
      <c r="A120" s="12" t="s">
        <v>392</v>
      </c>
      <c r="B120" s="12" t="s">
        <v>145</v>
      </c>
      <c r="C120" s="12" t="s">
        <v>417</v>
      </c>
      <c r="D120" s="12" t="s">
        <v>418</v>
      </c>
      <c r="E120" s="12" t="s">
        <v>419</v>
      </c>
      <c r="F120" s="8" t="s">
        <v>420</v>
      </c>
      <c r="G120" s="8" t="s">
        <v>41</v>
      </c>
      <c r="H120" s="8"/>
      <c r="I120" s="8" t="s">
        <v>421</v>
      </c>
      <c r="J120" s="10" t="s">
        <v>36</v>
      </c>
      <c r="K120" s="11" t="s">
        <v>37</v>
      </c>
    </row>
    <row r="121" spans="1:11" x14ac:dyDescent="0.35">
      <c r="A121" s="12" t="s">
        <v>392</v>
      </c>
      <c r="B121" s="12" t="s">
        <v>145</v>
      </c>
      <c r="C121" s="12" t="s">
        <v>417</v>
      </c>
      <c r="D121" s="12" t="s">
        <v>422</v>
      </c>
      <c r="E121" s="12" t="s">
        <v>423</v>
      </c>
      <c r="F121" s="8" t="s">
        <v>424</v>
      </c>
      <c r="G121" s="8" t="s">
        <v>92</v>
      </c>
      <c r="H121" s="8"/>
      <c r="I121" s="8" t="s">
        <v>421</v>
      </c>
      <c r="J121" s="10" t="s">
        <v>36</v>
      </c>
      <c r="K121" s="11" t="s">
        <v>37</v>
      </c>
    </row>
    <row r="122" spans="1:11" x14ac:dyDescent="0.35">
      <c r="A122" s="12" t="s">
        <v>392</v>
      </c>
      <c r="B122" s="12" t="s">
        <v>145</v>
      </c>
      <c r="C122" s="12" t="s">
        <v>417</v>
      </c>
      <c r="D122" s="12" t="s">
        <v>425</v>
      </c>
      <c r="E122" s="12" t="s">
        <v>426</v>
      </c>
      <c r="F122" s="8" t="s">
        <v>427</v>
      </c>
      <c r="G122" s="8" t="s">
        <v>48</v>
      </c>
      <c r="H122" s="8"/>
      <c r="I122" s="8" t="s">
        <v>421</v>
      </c>
      <c r="J122" s="10" t="s">
        <v>36</v>
      </c>
      <c r="K122" s="11" t="s">
        <v>37</v>
      </c>
    </row>
    <row r="123" spans="1:11" x14ac:dyDescent="0.35">
      <c r="A123" s="15" t="s">
        <v>392</v>
      </c>
      <c r="B123" s="12" t="s">
        <v>145</v>
      </c>
      <c r="C123" s="12" t="s">
        <v>428</v>
      </c>
      <c r="D123" s="12" t="s">
        <v>429</v>
      </c>
      <c r="E123" s="12" t="s">
        <v>428</v>
      </c>
      <c r="F123" s="8" t="s">
        <v>430</v>
      </c>
      <c r="G123" s="8" t="s">
        <v>41</v>
      </c>
      <c r="H123" s="8"/>
      <c r="I123" s="8" t="s">
        <v>431</v>
      </c>
      <c r="J123" s="10" t="s">
        <v>432</v>
      </c>
      <c r="K123" s="11" t="s">
        <v>44</v>
      </c>
    </row>
    <row r="124" spans="1:11" x14ac:dyDescent="0.35">
      <c r="A124" s="12" t="s">
        <v>392</v>
      </c>
      <c r="B124" s="12" t="s">
        <v>145</v>
      </c>
      <c r="C124" s="12" t="s">
        <v>433</v>
      </c>
      <c r="D124" s="12" t="s">
        <v>434</v>
      </c>
      <c r="E124" s="12" t="s">
        <v>435</v>
      </c>
      <c r="F124" s="8" t="s">
        <v>436</v>
      </c>
      <c r="G124" s="8" t="s">
        <v>53</v>
      </c>
      <c r="H124" s="8"/>
      <c r="I124" s="8" t="s">
        <v>437</v>
      </c>
      <c r="J124" s="10" t="s">
        <v>62</v>
      </c>
      <c r="K124" s="11" t="s">
        <v>37</v>
      </c>
    </row>
    <row r="125" spans="1:11" x14ac:dyDescent="0.35">
      <c r="A125" s="12" t="s">
        <v>392</v>
      </c>
      <c r="B125" s="12" t="s">
        <v>145</v>
      </c>
      <c r="C125" s="12" t="s">
        <v>433</v>
      </c>
      <c r="D125" s="12" t="s">
        <v>425</v>
      </c>
      <c r="E125" s="12" t="s">
        <v>426</v>
      </c>
      <c r="F125" s="8" t="s">
        <v>427</v>
      </c>
      <c r="G125" s="8" t="s">
        <v>48</v>
      </c>
      <c r="H125" s="8"/>
      <c r="I125" s="8" t="s">
        <v>437</v>
      </c>
      <c r="J125" s="10" t="s">
        <v>62</v>
      </c>
      <c r="K125" s="11" t="s">
        <v>37</v>
      </c>
    </row>
    <row r="126" spans="1:11" x14ac:dyDescent="0.35">
      <c r="A126" s="4" t="s">
        <v>392</v>
      </c>
      <c r="B126" s="4" t="s">
        <v>145</v>
      </c>
      <c r="C126" s="4" t="s">
        <v>438</v>
      </c>
      <c r="D126" s="5"/>
      <c r="E126" s="5"/>
      <c r="F126" s="4" t="s">
        <v>439</v>
      </c>
      <c r="G126" s="4" t="s">
        <v>53</v>
      </c>
      <c r="H126" s="5"/>
      <c r="I126" s="5"/>
      <c r="J126" s="5"/>
      <c r="K126" s="16"/>
    </row>
    <row r="127" spans="1:11" x14ac:dyDescent="0.35">
      <c r="A127" s="12" t="s">
        <v>440</v>
      </c>
      <c r="B127" s="12" t="s">
        <v>145</v>
      </c>
      <c r="C127" s="12" t="s">
        <v>441</v>
      </c>
      <c r="D127" s="8" t="s">
        <v>442</v>
      </c>
      <c r="E127" s="8" t="s">
        <v>441</v>
      </c>
      <c r="F127" s="8" t="s">
        <v>443</v>
      </c>
      <c r="G127" s="8" t="s">
        <v>41</v>
      </c>
      <c r="H127" s="8"/>
      <c r="I127" s="8" t="s">
        <v>444</v>
      </c>
      <c r="J127" s="10" t="s">
        <v>62</v>
      </c>
      <c r="K127" s="11" t="s">
        <v>37</v>
      </c>
    </row>
    <row r="128" spans="1:11" x14ac:dyDescent="0.35">
      <c r="A128" s="12" t="s">
        <v>440</v>
      </c>
      <c r="B128" s="12" t="s">
        <v>145</v>
      </c>
      <c r="C128" s="12" t="s">
        <v>441</v>
      </c>
      <c r="D128" s="8" t="s">
        <v>445</v>
      </c>
      <c r="E128" s="8" t="s">
        <v>446</v>
      </c>
      <c r="F128" s="8" t="s">
        <v>447</v>
      </c>
      <c r="G128" s="8" t="s">
        <v>66</v>
      </c>
      <c r="H128" s="8"/>
      <c r="I128" s="8" t="s">
        <v>444</v>
      </c>
      <c r="J128" s="10" t="s">
        <v>62</v>
      </c>
      <c r="K128" s="11" t="s">
        <v>37</v>
      </c>
    </row>
    <row r="129" spans="1:11" x14ac:dyDescent="0.35">
      <c r="A129" s="12" t="s">
        <v>440</v>
      </c>
      <c r="B129" s="12" t="s">
        <v>145</v>
      </c>
      <c r="C129" s="12" t="s">
        <v>448</v>
      </c>
      <c r="D129" s="8" t="s">
        <v>449</v>
      </c>
      <c r="E129" s="8" t="s">
        <v>448</v>
      </c>
      <c r="F129" s="8" t="s">
        <v>450</v>
      </c>
      <c r="G129" s="8" t="s">
        <v>33</v>
      </c>
      <c r="H129" s="8" t="s">
        <v>34</v>
      </c>
      <c r="I129" s="8" t="s">
        <v>451</v>
      </c>
      <c r="J129" s="10" t="s">
        <v>36</v>
      </c>
      <c r="K129" s="11" t="s">
        <v>37</v>
      </c>
    </row>
    <row r="130" spans="1:11" x14ac:dyDescent="0.35">
      <c r="A130" s="12" t="s">
        <v>440</v>
      </c>
      <c r="B130" s="12" t="s">
        <v>145</v>
      </c>
      <c r="C130" s="12" t="s">
        <v>452</v>
      </c>
      <c r="D130" s="8" t="s">
        <v>453</v>
      </c>
      <c r="E130" s="8" t="s">
        <v>452</v>
      </c>
      <c r="F130" s="8" t="s">
        <v>454</v>
      </c>
      <c r="G130" s="8" t="s">
        <v>33</v>
      </c>
      <c r="H130" s="8" t="s">
        <v>34</v>
      </c>
      <c r="I130" s="8" t="s">
        <v>455</v>
      </c>
      <c r="J130" s="10" t="s">
        <v>36</v>
      </c>
      <c r="K130" s="11" t="s">
        <v>37</v>
      </c>
    </row>
    <row r="131" spans="1:11" x14ac:dyDescent="0.35">
      <c r="A131" s="12" t="s">
        <v>440</v>
      </c>
      <c r="B131" s="12" t="s">
        <v>145</v>
      </c>
      <c r="C131" s="12" t="s">
        <v>456</v>
      </c>
      <c r="D131" s="8" t="s">
        <v>457</v>
      </c>
      <c r="E131" s="8" t="s">
        <v>456</v>
      </c>
      <c r="F131" s="8" t="s">
        <v>458</v>
      </c>
      <c r="G131" s="8" t="s">
        <v>66</v>
      </c>
      <c r="H131" s="8" t="s">
        <v>34</v>
      </c>
      <c r="I131" s="8" t="s">
        <v>459</v>
      </c>
      <c r="J131" s="10" t="s">
        <v>36</v>
      </c>
      <c r="K131" s="11" t="s">
        <v>37</v>
      </c>
    </row>
    <row r="132" spans="1:11" x14ac:dyDescent="0.35">
      <c r="A132" s="12" t="s">
        <v>440</v>
      </c>
      <c r="B132" s="12" t="s">
        <v>145</v>
      </c>
      <c r="C132" s="12" t="s">
        <v>460</v>
      </c>
      <c r="D132" s="8" t="s">
        <v>461</v>
      </c>
      <c r="E132" s="8" t="s">
        <v>462</v>
      </c>
      <c r="F132" s="8" t="s">
        <v>463</v>
      </c>
      <c r="G132" s="8" t="s">
        <v>66</v>
      </c>
      <c r="H132" s="8"/>
      <c r="I132" s="8" t="s">
        <v>464</v>
      </c>
      <c r="J132" s="10" t="s">
        <v>62</v>
      </c>
      <c r="K132" s="11" t="s">
        <v>37</v>
      </c>
    </row>
    <row r="133" spans="1:11" x14ac:dyDescent="0.35">
      <c r="A133" s="12" t="s">
        <v>440</v>
      </c>
      <c r="B133" s="12" t="s">
        <v>145</v>
      </c>
      <c r="C133" s="12" t="s">
        <v>460</v>
      </c>
      <c r="D133" s="8" t="s">
        <v>425</v>
      </c>
      <c r="E133" s="8" t="s">
        <v>426</v>
      </c>
      <c r="F133" s="8" t="s">
        <v>427</v>
      </c>
      <c r="G133" s="8" t="s">
        <v>48</v>
      </c>
      <c r="H133" s="8"/>
      <c r="I133" s="8" t="s">
        <v>464</v>
      </c>
      <c r="J133" s="10" t="s">
        <v>62</v>
      </c>
      <c r="K133" s="11" t="s">
        <v>37</v>
      </c>
    </row>
    <row r="134" spans="1:11" x14ac:dyDescent="0.35">
      <c r="A134" s="12" t="s">
        <v>440</v>
      </c>
      <c r="B134" s="12" t="s">
        <v>145</v>
      </c>
      <c r="C134" s="12" t="s">
        <v>465</v>
      </c>
      <c r="D134" s="8" t="s">
        <v>466</v>
      </c>
      <c r="E134" s="8" t="s">
        <v>465</v>
      </c>
      <c r="F134" s="8" t="s">
        <v>467</v>
      </c>
      <c r="G134" s="8" t="s">
        <v>33</v>
      </c>
      <c r="H134" s="8" t="s">
        <v>34</v>
      </c>
      <c r="I134" s="8" t="s">
        <v>468</v>
      </c>
      <c r="J134" s="10" t="s">
        <v>62</v>
      </c>
      <c r="K134" s="11" t="s">
        <v>37</v>
      </c>
    </row>
    <row r="135" spans="1:11" x14ac:dyDescent="0.35">
      <c r="A135" s="12" t="s">
        <v>440</v>
      </c>
      <c r="B135" s="12" t="s">
        <v>145</v>
      </c>
      <c r="C135" s="12" t="s">
        <v>465</v>
      </c>
      <c r="D135" s="8" t="s">
        <v>174</v>
      </c>
      <c r="E135" s="8" t="s">
        <v>175</v>
      </c>
      <c r="F135" s="8" t="s">
        <v>176</v>
      </c>
      <c r="G135" s="8" t="s">
        <v>48</v>
      </c>
      <c r="H135" s="8"/>
      <c r="I135" s="8" t="s">
        <v>468</v>
      </c>
      <c r="J135" s="10" t="s">
        <v>62</v>
      </c>
      <c r="K135" s="11" t="s">
        <v>37</v>
      </c>
    </row>
    <row r="136" spans="1:11" x14ac:dyDescent="0.35">
      <c r="A136" s="12" t="s">
        <v>440</v>
      </c>
      <c r="B136" s="12" t="s">
        <v>145</v>
      </c>
      <c r="C136" s="12" t="s">
        <v>469</v>
      </c>
      <c r="D136" s="8" t="s">
        <v>470</v>
      </c>
      <c r="E136" s="8" t="s">
        <v>469</v>
      </c>
      <c r="F136" s="8" t="s">
        <v>471</v>
      </c>
      <c r="G136" s="8" t="s">
        <v>41</v>
      </c>
      <c r="H136" s="8"/>
      <c r="I136" s="8" t="s">
        <v>472</v>
      </c>
      <c r="J136" s="10" t="s">
        <v>62</v>
      </c>
      <c r="K136" s="11" t="s">
        <v>37</v>
      </c>
    </row>
    <row r="137" spans="1:11" x14ac:dyDescent="0.35">
      <c r="A137" s="12" t="s">
        <v>440</v>
      </c>
      <c r="B137" s="12" t="s">
        <v>145</v>
      </c>
      <c r="C137" s="12" t="s">
        <v>469</v>
      </c>
      <c r="D137" s="8" t="s">
        <v>174</v>
      </c>
      <c r="E137" s="8" t="s">
        <v>175</v>
      </c>
      <c r="F137" s="8" t="s">
        <v>176</v>
      </c>
      <c r="G137" s="8" t="s">
        <v>48</v>
      </c>
      <c r="H137" s="8"/>
      <c r="I137" s="8" t="s">
        <v>472</v>
      </c>
      <c r="J137" s="10" t="s">
        <v>62</v>
      </c>
      <c r="K137" s="11" t="s">
        <v>37</v>
      </c>
    </row>
    <row r="138" spans="1:11" x14ac:dyDescent="0.35">
      <c r="A138" s="12" t="s">
        <v>440</v>
      </c>
      <c r="B138" s="12" t="s">
        <v>145</v>
      </c>
      <c r="C138" s="12" t="s">
        <v>236</v>
      </c>
      <c r="D138" s="8" t="s">
        <v>473</v>
      </c>
      <c r="E138" s="8" t="s">
        <v>474</v>
      </c>
      <c r="F138" s="8" t="s">
        <v>475</v>
      </c>
      <c r="G138" s="8" t="s">
        <v>33</v>
      </c>
      <c r="H138" s="8" t="s">
        <v>34</v>
      </c>
      <c r="I138" s="8" t="s">
        <v>476</v>
      </c>
      <c r="J138" s="10" t="s">
        <v>62</v>
      </c>
      <c r="K138" s="11" t="s">
        <v>37</v>
      </c>
    </row>
    <row r="139" spans="1:11" x14ac:dyDescent="0.35">
      <c r="A139" s="12" t="s">
        <v>440</v>
      </c>
      <c r="B139" s="12" t="s">
        <v>145</v>
      </c>
      <c r="C139" s="12" t="s">
        <v>477</v>
      </c>
      <c r="D139" s="8" t="s">
        <v>478</v>
      </c>
      <c r="E139" s="8" t="s">
        <v>479</v>
      </c>
      <c r="F139" s="8" t="s">
        <v>480</v>
      </c>
      <c r="G139" s="8" t="s">
        <v>33</v>
      </c>
      <c r="H139" s="8"/>
      <c r="I139" s="8" t="s">
        <v>481</v>
      </c>
      <c r="J139" s="10" t="s">
        <v>62</v>
      </c>
      <c r="K139" s="11" t="s">
        <v>37</v>
      </c>
    </row>
    <row r="140" spans="1:11" x14ac:dyDescent="0.35">
      <c r="A140" s="12" t="s">
        <v>440</v>
      </c>
      <c r="B140" s="12" t="s">
        <v>145</v>
      </c>
      <c r="C140" s="12" t="s">
        <v>477</v>
      </c>
      <c r="D140" s="8" t="s">
        <v>174</v>
      </c>
      <c r="E140" s="8" t="s">
        <v>175</v>
      </c>
      <c r="F140" s="8" t="s">
        <v>176</v>
      </c>
      <c r="G140" s="8" t="s">
        <v>48</v>
      </c>
      <c r="H140" s="8"/>
      <c r="I140" s="8" t="s">
        <v>481</v>
      </c>
      <c r="J140" s="10" t="s">
        <v>62</v>
      </c>
      <c r="K140" s="11" t="s">
        <v>37</v>
      </c>
    </row>
    <row r="141" spans="1:11" x14ac:dyDescent="0.35">
      <c r="A141" s="12" t="s">
        <v>440</v>
      </c>
      <c r="B141" s="12" t="s">
        <v>145</v>
      </c>
      <c r="C141" s="12" t="s">
        <v>482</v>
      </c>
      <c r="D141" s="8" t="s">
        <v>483</v>
      </c>
      <c r="E141" s="8" t="s">
        <v>482</v>
      </c>
      <c r="F141" s="8" t="s">
        <v>484</v>
      </c>
      <c r="G141" s="8" t="s">
        <v>53</v>
      </c>
      <c r="H141" s="8"/>
      <c r="I141" s="8" t="s">
        <v>485</v>
      </c>
      <c r="J141" s="10" t="s">
        <v>486</v>
      </c>
      <c r="K141" s="11" t="s">
        <v>44</v>
      </c>
    </row>
    <row r="142" spans="1:11" x14ac:dyDescent="0.35">
      <c r="A142" s="12" t="s">
        <v>440</v>
      </c>
      <c r="B142" s="12" t="s">
        <v>145</v>
      </c>
      <c r="C142" s="12" t="s">
        <v>482</v>
      </c>
      <c r="D142" s="8" t="s">
        <v>174</v>
      </c>
      <c r="E142" s="8" t="s">
        <v>175</v>
      </c>
      <c r="F142" s="8" t="s">
        <v>176</v>
      </c>
      <c r="G142" s="8" t="s">
        <v>48</v>
      </c>
      <c r="H142" s="8"/>
      <c r="I142" s="8" t="s">
        <v>485</v>
      </c>
      <c r="J142" s="10" t="s">
        <v>486</v>
      </c>
      <c r="K142" s="11" t="s">
        <v>44</v>
      </c>
    </row>
    <row r="143" spans="1:11" x14ac:dyDescent="0.35">
      <c r="A143" s="12" t="s">
        <v>440</v>
      </c>
      <c r="B143" s="12" t="s">
        <v>145</v>
      </c>
      <c r="C143" s="12" t="s">
        <v>487</v>
      </c>
      <c r="D143" s="8" t="s">
        <v>488</v>
      </c>
      <c r="E143" s="8" t="s">
        <v>487</v>
      </c>
      <c r="F143" s="8" t="s">
        <v>489</v>
      </c>
      <c r="G143" s="8" t="s">
        <v>53</v>
      </c>
      <c r="H143" s="8"/>
      <c r="I143" s="8" t="s">
        <v>490</v>
      </c>
      <c r="J143" s="10" t="s">
        <v>62</v>
      </c>
      <c r="K143" s="11" t="s">
        <v>37</v>
      </c>
    </row>
    <row r="144" spans="1:11" x14ac:dyDescent="0.35">
      <c r="A144" s="12" t="s">
        <v>440</v>
      </c>
      <c r="B144" s="12" t="s">
        <v>145</v>
      </c>
      <c r="C144" s="12" t="s">
        <v>487</v>
      </c>
      <c r="D144" s="8" t="s">
        <v>195</v>
      </c>
      <c r="E144" s="8" t="s">
        <v>196</v>
      </c>
      <c r="F144" s="8" t="s">
        <v>197</v>
      </c>
      <c r="G144" s="8" t="s">
        <v>53</v>
      </c>
      <c r="H144" s="8"/>
      <c r="I144" s="8" t="s">
        <v>490</v>
      </c>
      <c r="J144" s="10" t="s">
        <v>62</v>
      </c>
      <c r="K144" s="11" t="s">
        <v>37</v>
      </c>
    </row>
    <row r="145" spans="1:11" x14ac:dyDescent="0.35">
      <c r="A145" s="12" t="s">
        <v>440</v>
      </c>
      <c r="B145" s="12" t="s">
        <v>145</v>
      </c>
      <c r="C145" s="12" t="s">
        <v>491</v>
      </c>
      <c r="D145" s="8" t="s">
        <v>492</v>
      </c>
      <c r="E145" s="8" t="s">
        <v>491</v>
      </c>
      <c r="F145" s="8" t="s">
        <v>493</v>
      </c>
      <c r="G145" s="8" t="s">
        <v>53</v>
      </c>
      <c r="H145" s="8"/>
      <c r="I145" s="8" t="s">
        <v>494</v>
      </c>
      <c r="J145" s="10" t="s">
        <v>36</v>
      </c>
      <c r="K145" s="11" t="s">
        <v>37</v>
      </c>
    </row>
    <row r="146" spans="1:11" x14ac:dyDescent="0.35">
      <c r="A146" s="12" t="s">
        <v>440</v>
      </c>
      <c r="B146" s="12" t="s">
        <v>145</v>
      </c>
      <c r="C146" s="12" t="s">
        <v>495</v>
      </c>
      <c r="D146" s="8" t="s">
        <v>496</v>
      </c>
      <c r="E146" s="8" t="s">
        <v>497</v>
      </c>
      <c r="F146" s="8" t="s">
        <v>498</v>
      </c>
      <c r="G146" s="8" t="s">
        <v>53</v>
      </c>
      <c r="H146" s="8"/>
      <c r="I146" s="8" t="s">
        <v>499</v>
      </c>
      <c r="J146" s="10" t="s">
        <v>62</v>
      </c>
      <c r="K146" s="11" t="s">
        <v>37</v>
      </c>
    </row>
    <row r="147" spans="1:11" x14ac:dyDescent="0.35">
      <c r="A147" s="12" t="s">
        <v>440</v>
      </c>
      <c r="B147" s="12" t="s">
        <v>145</v>
      </c>
      <c r="C147" s="12" t="s">
        <v>495</v>
      </c>
      <c r="D147" s="8" t="s">
        <v>500</v>
      </c>
      <c r="E147" s="8" t="s">
        <v>501</v>
      </c>
      <c r="F147" s="8" t="s">
        <v>502</v>
      </c>
      <c r="G147" s="8" t="s">
        <v>53</v>
      </c>
      <c r="H147" s="8"/>
      <c r="I147" s="8" t="s">
        <v>499</v>
      </c>
      <c r="J147" s="10" t="s">
        <v>62</v>
      </c>
      <c r="K147" s="11" t="s">
        <v>37</v>
      </c>
    </row>
    <row r="148" spans="1:11" x14ac:dyDescent="0.35">
      <c r="A148" s="12" t="s">
        <v>440</v>
      </c>
      <c r="B148" s="12" t="s">
        <v>145</v>
      </c>
      <c r="C148" s="12" t="s">
        <v>495</v>
      </c>
      <c r="D148" s="8" t="s">
        <v>503</v>
      </c>
      <c r="E148" s="8" t="s">
        <v>495</v>
      </c>
      <c r="F148" s="8" t="s">
        <v>504</v>
      </c>
      <c r="G148" s="8" t="s">
        <v>53</v>
      </c>
      <c r="H148" s="8"/>
      <c r="I148" s="8" t="s">
        <v>499</v>
      </c>
      <c r="J148" s="10" t="s">
        <v>62</v>
      </c>
      <c r="K148" s="11" t="s">
        <v>37</v>
      </c>
    </row>
    <row r="149" spans="1:11" x14ac:dyDescent="0.35">
      <c r="A149" s="12" t="s">
        <v>440</v>
      </c>
      <c r="B149" s="12" t="s">
        <v>145</v>
      </c>
      <c r="C149" s="12" t="s">
        <v>495</v>
      </c>
      <c r="D149" s="8" t="s">
        <v>261</v>
      </c>
      <c r="E149" s="8" t="s">
        <v>262</v>
      </c>
      <c r="F149" s="8" t="s">
        <v>263</v>
      </c>
      <c r="G149" s="8" t="s">
        <v>53</v>
      </c>
      <c r="H149" s="8"/>
      <c r="I149" s="8" t="s">
        <v>499</v>
      </c>
      <c r="J149" s="10" t="s">
        <v>62</v>
      </c>
      <c r="K149" s="11" t="s">
        <v>37</v>
      </c>
    </row>
    <row r="150" spans="1:11" x14ac:dyDescent="0.35">
      <c r="A150" s="8" t="s">
        <v>505</v>
      </c>
      <c r="B150" s="8" t="s">
        <v>29</v>
      </c>
      <c r="C150" s="8" t="s">
        <v>506</v>
      </c>
      <c r="D150" s="8" t="s">
        <v>507</v>
      </c>
      <c r="E150" s="8" t="s">
        <v>506</v>
      </c>
      <c r="F150" s="8" t="s">
        <v>508</v>
      </c>
      <c r="G150" s="8" t="s">
        <v>33</v>
      </c>
      <c r="H150" s="8" t="s">
        <v>34</v>
      </c>
      <c r="I150" s="8" t="s">
        <v>509</v>
      </c>
      <c r="J150" s="10" t="s">
        <v>36</v>
      </c>
      <c r="K150" s="11" t="s">
        <v>37</v>
      </c>
    </row>
    <row r="151" spans="1:11" x14ac:dyDescent="0.35">
      <c r="A151" s="8" t="s">
        <v>505</v>
      </c>
      <c r="B151" s="8" t="s">
        <v>29</v>
      </c>
      <c r="C151" s="8" t="s">
        <v>506</v>
      </c>
      <c r="D151" s="8" t="s">
        <v>510</v>
      </c>
      <c r="E151" s="8" t="s">
        <v>511</v>
      </c>
      <c r="F151" s="8" t="s">
        <v>512</v>
      </c>
      <c r="G151" s="8" t="s">
        <v>41</v>
      </c>
      <c r="H151" s="8"/>
      <c r="I151" s="8" t="s">
        <v>509</v>
      </c>
      <c r="J151" s="10" t="s">
        <v>36</v>
      </c>
      <c r="K151" s="11" t="s">
        <v>37</v>
      </c>
    </row>
    <row r="152" spans="1:11" x14ac:dyDescent="0.35">
      <c r="A152" s="8" t="s">
        <v>505</v>
      </c>
      <c r="B152" s="8" t="s">
        <v>29</v>
      </c>
      <c r="C152" s="8" t="s">
        <v>513</v>
      </c>
      <c r="D152" s="8" t="s">
        <v>514</v>
      </c>
      <c r="E152" s="8" t="s">
        <v>515</v>
      </c>
      <c r="F152" s="8" t="s">
        <v>516</v>
      </c>
      <c r="G152" s="8" t="s">
        <v>41</v>
      </c>
      <c r="H152" s="8"/>
      <c r="I152" s="8" t="s">
        <v>517</v>
      </c>
      <c r="J152" s="10" t="s">
        <v>36</v>
      </c>
      <c r="K152" s="11" t="s">
        <v>37</v>
      </c>
    </row>
    <row r="153" spans="1:11" x14ac:dyDescent="0.35">
      <c r="A153" s="8" t="s">
        <v>505</v>
      </c>
      <c r="B153" s="8" t="s">
        <v>29</v>
      </c>
      <c r="C153" s="8" t="s">
        <v>513</v>
      </c>
      <c r="D153" s="8" t="s">
        <v>518</v>
      </c>
      <c r="E153" s="8" t="s">
        <v>519</v>
      </c>
      <c r="F153" s="8" t="s">
        <v>520</v>
      </c>
      <c r="G153" s="8" t="s">
        <v>53</v>
      </c>
      <c r="H153" s="8"/>
      <c r="I153" s="8" t="s">
        <v>517</v>
      </c>
      <c r="J153" s="10" t="s">
        <v>36</v>
      </c>
      <c r="K153" s="11" t="s">
        <v>37</v>
      </c>
    </row>
    <row r="154" spans="1:11" x14ac:dyDescent="0.35">
      <c r="A154" s="8" t="s">
        <v>505</v>
      </c>
      <c r="B154" s="8" t="s">
        <v>29</v>
      </c>
      <c r="C154" s="8" t="s">
        <v>513</v>
      </c>
      <c r="D154" s="8" t="s">
        <v>521</v>
      </c>
      <c r="E154" s="8" t="s">
        <v>522</v>
      </c>
      <c r="F154" s="8" t="s">
        <v>523</v>
      </c>
      <c r="G154" s="8" t="s">
        <v>53</v>
      </c>
      <c r="H154" s="8"/>
      <c r="I154" s="8" t="s">
        <v>517</v>
      </c>
      <c r="J154" s="10" t="s">
        <v>36</v>
      </c>
      <c r="K154" s="11" t="s">
        <v>37</v>
      </c>
    </row>
    <row r="155" spans="1:11" x14ac:dyDescent="0.35">
      <c r="A155" s="8" t="s">
        <v>505</v>
      </c>
      <c r="B155" s="8" t="s">
        <v>29</v>
      </c>
      <c r="C155" s="8" t="s">
        <v>513</v>
      </c>
      <c r="D155" s="8" t="s">
        <v>524</v>
      </c>
      <c r="E155" s="8" t="s">
        <v>525</v>
      </c>
      <c r="F155" s="8" t="s">
        <v>526</v>
      </c>
      <c r="G155" s="8" t="s">
        <v>66</v>
      </c>
      <c r="H155" s="8"/>
      <c r="I155" s="8" t="s">
        <v>517</v>
      </c>
      <c r="J155" s="10" t="s">
        <v>36</v>
      </c>
      <c r="K155" s="11" t="s">
        <v>37</v>
      </c>
    </row>
    <row r="156" spans="1:11" x14ac:dyDescent="0.35">
      <c r="A156" s="8" t="s">
        <v>505</v>
      </c>
      <c r="B156" s="8" t="s">
        <v>29</v>
      </c>
      <c r="C156" s="8" t="s">
        <v>527</v>
      </c>
      <c r="D156" s="8" t="s">
        <v>528</v>
      </c>
      <c r="E156" s="8" t="s">
        <v>529</v>
      </c>
      <c r="F156" s="8" t="s">
        <v>530</v>
      </c>
      <c r="G156" s="8" t="s">
        <v>33</v>
      </c>
      <c r="H156" s="8" t="s">
        <v>34</v>
      </c>
      <c r="I156" s="8" t="s">
        <v>531</v>
      </c>
      <c r="J156" s="10" t="s">
        <v>486</v>
      </c>
      <c r="K156" s="11" t="s">
        <v>44</v>
      </c>
    </row>
    <row r="157" spans="1:11" x14ac:dyDescent="0.35">
      <c r="A157" s="8" t="s">
        <v>505</v>
      </c>
      <c r="B157" s="8" t="s">
        <v>29</v>
      </c>
      <c r="C157" s="8" t="s">
        <v>527</v>
      </c>
      <c r="D157" s="8" t="s">
        <v>532</v>
      </c>
      <c r="E157" s="8" t="s">
        <v>533</v>
      </c>
      <c r="F157" s="8" t="s">
        <v>534</v>
      </c>
      <c r="G157" s="8" t="s">
        <v>48</v>
      </c>
      <c r="H157" s="8"/>
      <c r="I157" s="8" t="s">
        <v>531</v>
      </c>
      <c r="J157" s="10" t="s">
        <v>486</v>
      </c>
      <c r="K157" s="11" t="s">
        <v>44</v>
      </c>
    </row>
    <row r="158" spans="1:11" x14ac:dyDescent="0.35">
      <c r="A158" s="8" t="s">
        <v>505</v>
      </c>
      <c r="B158" s="8" t="s">
        <v>29</v>
      </c>
      <c r="C158" s="8" t="s">
        <v>535</v>
      </c>
      <c r="D158" s="8" t="s">
        <v>536</v>
      </c>
      <c r="E158" s="8" t="s">
        <v>537</v>
      </c>
      <c r="F158" s="8" t="s">
        <v>538</v>
      </c>
      <c r="G158" s="8" t="s">
        <v>33</v>
      </c>
      <c r="H158" s="8" t="s">
        <v>34</v>
      </c>
      <c r="I158" s="8" t="s">
        <v>539</v>
      </c>
      <c r="J158" s="10" t="s">
        <v>62</v>
      </c>
      <c r="K158" s="11" t="s">
        <v>37</v>
      </c>
    </row>
    <row r="159" spans="1:11" x14ac:dyDescent="0.35">
      <c r="A159" s="8" t="s">
        <v>505</v>
      </c>
      <c r="B159" s="8" t="s">
        <v>29</v>
      </c>
      <c r="C159" s="8" t="s">
        <v>535</v>
      </c>
      <c r="D159" s="8" t="s">
        <v>540</v>
      </c>
      <c r="E159" s="8" t="s">
        <v>541</v>
      </c>
      <c r="F159" s="8" t="s">
        <v>542</v>
      </c>
      <c r="G159" s="8" t="s">
        <v>41</v>
      </c>
      <c r="H159" s="8"/>
      <c r="I159" s="8" t="s">
        <v>539</v>
      </c>
      <c r="J159" s="10" t="s">
        <v>62</v>
      </c>
      <c r="K159" s="11" t="s">
        <v>37</v>
      </c>
    </row>
    <row r="160" spans="1:11" x14ac:dyDescent="0.35">
      <c r="A160" s="8" t="s">
        <v>505</v>
      </c>
      <c r="B160" s="8" t="s">
        <v>29</v>
      </c>
      <c r="C160" s="8" t="s">
        <v>543</v>
      </c>
      <c r="D160" s="8" t="s">
        <v>544</v>
      </c>
      <c r="E160" s="8" t="s">
        <v>545</v>
      </c>
      <c r="F160" s="8" t="s">
        <v>546</v>
      </c>
      <c r="G160" s="8" t="s">
        <v>66</v>
      </c>
      <c r="H160" s="8" t="s">
        <v>34</v>
      </c>
      <c r="I160" s="8" t="s">
        <v>547</v>
      </c>
      <c r="J160" s="10" t="s">
        <v>43</v>
      </c>
      <c r="K160" s="11" t="s">
        <v>44</v>
      </c>
    </row>
    <row r="161" spans="1:11" x14ac:dyDescent="0.35">
      <c r="A161" s="8" t="s">
        <v>505</v>
      </c>
      <c r="B161" s="8" t="s">
        <v>29</v>
      </c>
      <c r="C161" s="8" t="s">
        <v>543</v>
      </c>
      <c r="D161" s="8" t="s">
        <v>548</v>
      </c>
      <c r="E161" s="8" t="s">
        <v>543</v>
      </c>
      <c r="F161" s="8" t="s">
        <v>549</v>
      </c>
      <c r="G161" s="8" t="s">
        <v>66</v>
      </c>
      <c r="H161" s="8"/>
      <c r="I161" s="8" t="s">
        <v>547</v>
      </c>
      <c r="J161" s="10" t="s">
        <v>43</v>
      </c>
      <c r="K161" s="11" t="s">
        <v>44</v>
      </c>
    </row>
    <row r="162" spans="1:11" x14ac:dyDescent="0.35">
      <c r="A162" s="12" t="s">
        <v>550</v>
      </c>
      <c r="B162" s="12" t="s">
        <v>29</v>
      </c>
      <c r="C162" s="12" t="s">
        <v>551</v>
      </c>
      <c r="D162" s="8" t="s">
        <v>552</v>
      </c>
      <c r="E162" s="8" t="s">
        <v>551</v>
      </c>
      <c r="F162" s="8" t="s">
        <v>553</v>
      </c>
      <c r="G162" s="8" t="s">
        <v>33</v>
      </c>
      <c r="H162" s="8" t="s">
        <v>34</v>
      </c>
      <c r="I162" s="8" t="s">
        <v>554</v>
      </c>
      <c r="J162" s="10" t="s">
        <v>55</v>
      </c>
      <c r="K162" s="11" t="s">
        <v>44</v>
      </c>
    </row>
    <row r="163" spans="1:11" x14ac:dyDescent="0.35">
      <c r="A163" s="12" t="s">
        <v>550</v>
      </c>
      <c r="B163" s="12" t="s">
        <v>29</v>
      </c>
      <c r="C163" s="12" t="s">
        <v>551</v>
      </c>
      <c r="D163" s="8" t="s">
        <v>555</v>
      </c>
      <c r="E163" s="8" t="s">
        <v>556</v>
      </c>
      <c r="F163" s="8" t="s">
        <v>557</v>
      </c>
      <c r="G163" s="8" t="s">
        <v>33</v>
      </c>
      <c r="H163" s="8" t="s">
        <v>34</v>
      </c>
      <c r="I163" s="8" t="s">
        <v>558</v>
      </c>
      <c r="J163" s="10" t="s">
        <v>55</v>
      </c>
      <c r="K163" s="11" t="s">
        <v>44</v>
      </c>
    </row>
    <row r="164" spans="1:11" x14ac:dyDescent="0.35">
      <c r="A164" s="12" t="s">
        <v>550</v>
      </c>
      <c r="B164" s="12" t="s">
        <v>29</v>
      </c>
      <c r="C164" s="12" t="s">
        <v>559</v>
      </c>
      <c r="D164" s="8" t="s">
        <v>560</v>
      </c>
      <c r="E164" s="8" t="s">
        <v>559</v>
      </c>
      <c r="F164" s="8" t="s">
        <v>561</v>
      </c>
      <c r="G164" s="8" t="s">
        <v>33</v>
      </c>
      <c r="H164" s="8"/>
      <c r="I164" s="8" t="s">
        <v>562</v>
      </c>
      <c r="J164" s="10" t="s">
        <v>43</v>
      </c>
      <c r="K164" s="11" t="s">
        <v>44</v>
      </c>
    </row>
    <row r="165" spans="1:11" x14ac:dyDescent="0.35">
      <c r="A165" s="12" t="s">
        <v>550</v>
      </c>
      <c r="B165" s="12" t="s">
        <v>29</v>
      </c>
      <c r="C165" s="12" t="s">
        <v>563</v>
      </c>
      <c r="D165" s="8" t="s">
        <v>564</v>
      </c>
      <c r="E165" s="8" t="s">
        <v>563</v>
      </c>
      <c r="F165" s="8" t="s">
        <v>565</v>
      </c>
      <c r="G165" s="8" t="s">
        <v>41</v>
      </c>
      <c r="H165" s="8"/>
      <c r="I165" s="8" t="s">
        <v>566</v>
      </c>
      <c r="J165" s="10" t="s">
        <v>43</v>
      </c>
      <c r="K165" s="11" t="s">
        <v>44</v>
      </c>
    </row>
    <row r="166" spans="1:11" x14ac:dyDescent="0.35">
      <c r="A166" s="12" t="s">
        <v>550</v>
      </c>
      <c r="B166" s="12" t="s">
        <v>29</v>
      </c>
      <c r="C166" s="12" t="s">
        <v>567</v>
      </c>
      <c r="D166" s="8" t="s">
        <v>568</v>
      </c>
      <c r="E166" s="8" t="s">
        <v>567</v>
      </c>
      <c r="F166" s="8" t="s">
        <v>569</v>
      </c>
      <c r="G166" s="8" t="s">
        <v>33</v>
      </c>
      <c r="H166" s="8"/>
      <c r="I166" s="8" t="s">
        <v>570</v>
      </c>
      <c r="J166" s="10" t="s">
        <v>36</v>
      </c>
      <c r="K166" s="11" t="s">
        <v>37</v>
      </c>
    </row>
    <row r="167" spans="1:11" x14ac:dyDescent="0.35">
      <c r="A167" s="12" t="s">
        <v>550</v>
      </c>
      <c r="B167" s="12" t="s">
        <v>29</v>
      </c>
      <c r="C167" s="12" t="s">
        <v>571</v>
      </c>
      <c r="D167" s="8" t="s">
        <v>572</v>
      </c>
      <c r="E167" s="8" t="s">
        <v>573</v>
      </c>
      <c r="F167" s="8" t="s">
        <v>574</v>
      </c>
      <c r="G167" s="8" t="s">
        <v>66</v>
      </c>
      <c r="H167" s="8"/>
      <c r="I167" s="8" t="s">
        <v>575</v>
      </c>
      <c r="J167" s="10" t="s">
        <v>62</v>
      </c>
      <c r="K167" s="11" t="s">
        <v>37</v>
      </c>
    </row>
    <row r="168" spans="1:11" x14ac:dyDescent="0.35">
      <c r="A168" s="12" t="s">
        <v>550</v>
      </c>
      <c r="B168" s="12" t="s">
        <v>29</v>
      </c>
      <c r="C168" s="12" t="s">
        <v>571</v>
      </c>
      <c r="D168" s="8" t="s">
        <v>576</v>
      </c>
      <c r="E168" s="8" t="s">
        <v>577</v>
      </c>
      <c r="F168" s="8" t="s">
        <v>578</v>
      </c>
      <c r="G168" s="8" t="s">
        <v>33</v>
      </c>
      <c r="H168" s="8" t="s">
        <v>34</v>
      </c>
      <c r="I168" s="8" t="s">
        <v>575</v>
      </c>
      <c r="J168" s="10" t="s">
        <v>62</v>
      </c>
      <c r="K168" s="11" t="s">
        <v>37</v>
      </c>
    </row>
    <row r="169" spans="1:11" x14ac:dyDescent="0.35">
      <c r="A169" s="12" t="s">
        <v>550</v>
      </c>
      <c r="B169" s="12" t="s">
        <v>29</v>
      </c>
      <c r="C169" s="12" t="s">
        <v>579</v>
      </c>
      <c r="D169" s="8" t="s">
        <v>580</v>
      </c>
      <c r="E169" s="8" t="s">
        <v>579</v>
      </c>
      <c r="F169" s="8" t="s">
        <v>581</v>
      </c>
      <c r="G169" s="8" t="s">
        <v>53</v>
      </c>
      <c r="H169" s="8"/>
      <c r="I169" s="8" t="s">
        <v>582</v>
      </c>
      <c r="J169" s="10" t="s">
        <v>62</v>
      </c>
      <c r="K169" s="11" t="s">
        <v>37</v>
      </c>
    </row>
    <row r="170" spans="1:11" x14ac:dyDescent="0.35">
      <c r="A170" s="12" t="s">
        <v>550</v>
      </c>
      <c r="B170" s="12" t="s">
        <v>29</v>
      </c>
      <c r="C170" s="12" t="s">
        <v>579</v>
      </c>
      <c r="D170" s="8" t="s">
        <v>583</v>
      </c>
      <c r="E170" s="8" t="s">
        <v>584</v>
      </c>
      <c r="F170" s="8" t="s">
        <v>585</v>
      </c>
      <c r="G170" s="8" t="s">
        <v>48</v>
      </c>
      <c r="H170" s="8"/>
      <c r="I170" s="8" t="s">
        <v>582</v>
      </c>
      <c r="J170" s="10" t="s">
        <v>62</v>
      </c>
      <c r="K170" s="11" t="s">
        <v>37</v>
      </c>
    </row>
    <row r="171" spans="1:11" x14ac:dyDescent="0.35">
      <c r="A171" s="12" t="s">
        <v>586</v>
      </c>
      <c r="B171" s="12" t="s">
        <v>29</v>
      </c>
      <c r="C171" s="12" t="s">
        <v>587</v>
      </c>
      <c r="D171" s="12" t="s">
        <v>588</v>
      </c>
      <c r="E171" s="12" t="s">
        <v>587</v>
      </c>
      <c r="F171" s="8" t="s">
        <v>589</v>
      </c>
      <c r="G171" s="8" t="s">
        <v>41</v>
      </c>
      <c r="H171" s="8"/>
      <c r="I171" s="8" t="s">
        <v>590</v>
      </c>
      <c r="J171" s="10" t="s">
        <v>62</v>
      </c>
      <c r="K171" s="11" t="s">
        <v>37</v>
      </c>
    </row>
    <row r="172" spans="1:11" x14ac:dyDescent="0.35">
      <c r="A172" s="12" t="s">
        <v>586</v>
      </c>
      <c r="B172" s="12" t="s">
        <v>29</v>
      </c>
      <c r="C172" s="12" t="s">
        <v>587</v>
      </c>
      <c r="D172" s="12" t="s">
        <v>591</v>
      </c>
      <c r="E172" s="12" t="s">
        <v>592</v>
      </c>
      <c r="F172" s="8" t="s">
        <v>593</v>
      </c>
      <c r="G172" s="8" t="s">
        <v>33</v>
      </c>
      <c r="H172" s="8"/>
      <c r="I172" s="8" t="s">
        <v>590</v>
      </c>
      <c r="J172" s="10" t="s">
        <v>62</v>
      </c>
      <c r="K172" s="11" t="s">
        <v>37</v>
      </c>
    </row>
    <row r="173" spans="1:11" x14ac:dyDescent="0.35">
      <c r="A173" s="12" t="s">
        <v>586</v>
      </c>
      <c r="B173" s="12" t="s">
        <v>29</v>
      </c>
      <c r="C173" s="12" t="s">
        <v>594</v>
      </c>
      <c r="D173" s="12" t="s">
        <v>595</v>
      </c>
      <c r="E173" s="12" t="s">
        <v>594</v>
      </c>
      <c r="F173" s="8" t="s">
        <v>596</v>
      </c>
      <c r="G173" s="8" t="s">
        <v>66</v>
      </c>
      <c r="H173" s="8"/>
      <c r="I173" s="8" t="s">
        <v>597</v>
      </c>
      <c r="J173" s="10" t="s">
        <v>36</v>
      </c>
      <c r="K173" s="11" t="s">
        <v>37</v>
      </c>
    </row>
    <row r="174" spans="1:11" x14ac:dyDescent="0.35">
      <c r="A174" s="12" t="s">
        <v>586</v>
      </c>
      <c r="B174" s="12" t="s">
        <v>29</v>
      </c>
      <c r="C174" s="12" t="s">
        <v>598</v>
      </c>
      <c r="D174" s="12" t="s">
        <v>599</v>
      </c>
      <c r="E174" s="12" t="s">
        <v>598</v>
      </c>
      <c r="F174" s="8" t="s">
        <v>600</v>
      </c>
      <c r="G174" s="8" t="s">
        <v>53</v>
      </c>
      <c r="H174" s="8"/>
      <c r="I174" s="8" t="s">
        <v>601</v>
      </c>
      <c r="J174" s="10" t="s">
        <v>55</v>
      </c>
      <c r="K174" s="11" t="s">
        <v>44</v>
      </c>
    </row>
    <row r="175" spans="1:11" x14ac:dyDescent="0.35">
      <c r="A175" s="12" t="s">
        <v>586</v>
      </c>
      <c r="B175" s="12" t="s">
        <v>29</v>
      </c>
      <c r="C175" s="12" t="s">
        <v>598</v>
      </c>
      <c r="D175" s="12" t="s">
        <v>583</v>
      </c>
      <c r="E175" s="12" t="s">
        <v>584</v>
      </c>
      <c r="F175" s="8" t="s">
        <v>585</v>
      </c>
      <c r="G175" s="8" t="s">
        <v>48</v>
      </c>
      <c r="H175" s="8"/>
      <c r="I175" s="8" t="s">
        <v>601</v>
      </c>
      <c r="J175" s="10" t="s">
        <v>55</v>
      </c>
      <c r="K175" s="11" t="s">
        <v>44</v>
      </c>
    </row>
    <row r="176" spans="1:11" x14ac:dyDescent="0.35">
      <c r="A176" s="12" t="s">
        <v>586</v>
      </c>
      <c r="B176" s="12" t="s">
        <v>29</v>
      </c>
      <c r="C176" s="12" t="s">
        <v>602</v>
      </c>
      <c r="D176" s="12" t="s">
        <v>603</v>
      </c>
      <c r="E176" s="12" t="s">
        <v>604</v>
      </c>
      <c r="F176" s="8" t="s">
        <v>605</v>
      </c>
      <c r="G176" s="8" t="s">
        <v>53</v>
      </c>
      <c r="H176" s="8"/>
      <c r="I176" s="8" t="s">
        <v>606</v>
      </c>
      <c r="J176" s="10" t="s">
        <v>62</v>
      </c>
      <c r="K176" s="11" t="s">
        <v>37</v>
      </c>
    </row>
    <row r="177" spans="1:11" x14ac:dyDescent="0.35">
      <c r="A177" s="4" t="s">
        <v>586</v>
      </c>
      <c r="B177" s="4" t="s">
        <v>29</v>
      </c>
      <c r="C177" s="4" t="s">
        <v>607</v>
      </c>
      <c r="D177" s="5"/>
      <c r="E177" s="5"/>
      <c r="F177" s="4" t="s">
        <v>608</v>
      </c>
      <c r="G177" s="5"/>
      <c r="H177" s="5"/>
      <c r="I177" s="5"/>
      <c r="J177" s="5"/>
      <c r="K177" s="16"/>
    </row>
    <row r="178" spans="1:11" x14ac:dyDescent="0.35">
      <c r="A178" s="4" t="s">
        <v>586</v>
      </c>
      <c r="B178" s="4" t="s">
        <v>29</v>
      </c>
      <c r="C178" s="4" t="s">
        <v>609</v>
      </c>
      <c r="D178" s="5"/>
      <c r="E178" s="5"/>
      <c r="F178" s="4" t="s">
        <v>610</v>
      </c>
      <c r="G178" s="5"/>
      <c r="H178" s="5"/>
      <c r="I178" s="5"/>
      <c r="J178" s="5"/>
      <c r="K178" s="16"/>
    </row>
    <row r="179" spans="1:11" x14ac:dyDescent="0.35">
      <c r="A179" s="12" t="s">
        <v>611</v>
      </c>
      <c r="B179" s="12" t="s">
        <v>29</v>
      </c>
      <c r="C179" s="12" t="s">
        <v>612</v>
      </c>
      <c r="D179" s="12" t="s">
        <v>613</v>
      </c>
      <c r="E179" s="12" t="s">
        <v>612</v>
      </c>
      <c r="F179" s="8" t="s">
        <v>614</v>
      </c>
      <c r="G179" s="8" t="s">
        <v>33</v>
      </c>
      <c r="H179" s="8"/>
      <c r="I179" s="8" t="s">
        <v>615</v>
      </c>
      <c r="J179" s="10" t="s">
        <v>62</v>
      </c>
      <c r="K179" s="11" t="s">
        <v>37</v>
      </c>
    </row>
    <row r="180" spans="1:11" x14ac:dyDescent="0.35">
      <c r="A180" s="12" t="s">
        <v>611</v>
      </c>
      <c r="B180" s="12" t="s">
        <v>29</v>
      </c>
      <c r="C180" s="12" t="s">
        <v>616</v>
      </c>
      <c r="D180" s="12" t="s">
        <v>617</v>
      </c>
      <c r="E180" s="12" t="s">
        <v>616</v>
      </c>
      <c r="F180" s="8" t="s">
        <v>618</v>
      </c>
      <c r="G180" s="8" t="s">
        <v>33</v>
      </c>
      <c r="H180" s="8" t="s">
        <v>34</v>
      </c>
      <c r="I180" s="8" t="s">
        <v>619</v>
      </c>
      <c r="J180" s="10" t="s">
        <v>36</v>
      </c>
      <c r="K180" s="11" t="s">
        <v>37</v>
      </c>
    </row>
    <row r="181" spans="1:11" x14ac:dyDescent="0.35">
      <c r="A181" s="12" t="s">
        <v>611</v>
      </c>
      <c r="B181" s="12" t="s">
        <v>29</v>
      </c>
      <c r="C181" s="12" t="s">
        <v>620</v>
      </c>
      <c r="D181" s="12" t="s">
        <v>621</v>
      </c>
      <c r="E181" s="12" t="s">
        <v>620</v>
      </c>
      <c r="F181" s="8" t="s">
        <v>622</v>
      </c>
      <c r="G181" s="8" t="s">
        <v>41</v>
      </c>
      <c r="H181" s="8"/>
      <c r="I181" s="8" t="s">
        <v>623</v>
      </c>
      <c r="J181" s="10" t="s">
        <v>55</v>
      </c>
      <c r="K181" s="11" t="s">
        <v>44</v>
      </c>
    </row>
    <row r="182" spans="1:11" x14ac:dyDescent="0.35">
      <c r="A182" s="12" t="s">
        <v>611</v>
      </c>
      <c r="B182" s="12" t="s">
        <v>29</v>
      </c>
      <c r="C182" s="12" t="s">
        <v>620</v>
      </c>
      <c r="D182" s="12" t="s">
        <v>624</v>
      </c>
      <c r="E182" s="12" t="s">
        <v>625</v>
      </c>
      <c r="F182" s="8" t="s">
        <v>626</v>
      </c>
      <c r="G182" s="8" t="s">
        <v>92</v>
      </c>
      <c r="H182" s="8"/>
      <c r="I182" s="8" t="s">
        <v>623</v>
      </c>
      <c r="J182" s="10" t="s">
        <v>55</v>
      </c>
      <c r="K182" s="11" t="s">
        <v>44</v>
      </c>
    </row>
    <row r="183" spans="1:11" x14ac:dyDescent="0.35">
      <c r="A183" s="12" t="s">
        <v>611</v>
      </c>
      <c r="B183" s="12" t="s">
        <v>29</v>
      </c>
      <c r="C183" s="12" t="s">
        <v>627</v>
      </c>
      <c r="D183" s="12" t="s">
        <v>628</v>
      </c>
      <c r="E183" s="12" t="s">
        <v>627</v>
      </c>
      <c r="F183" s="8" t="s">
        <v>629</v>
      </c>
      <c r="G183" s="8" t="s">
        <v>66</v>
      </c>
      <c r="H183" s="8" t="s">
        <v>34</v>
      </c>
      <c r="I183" s="8" t="s">
        <v>630</v>
      </c>
      <c r="J183" s="10" t="s">
        <v>36</v>
      </c>
      <c r="K183" s="11" t="s">
        <v>37</v>
      </c>
    </row>
    <row r="184" spans="1:11" x14ac:dyDescent="0.35">
      <c r="A184" s="12" t="s">
        <v>611</v>
      </c>
      <c r="B184" s="12" t="s">
        <v>29</v>
      </c>
      <c r="C184" s="12" t="s">
        <v>631</v>
      </c>
      <c r="D184" s="12" t="s">
        <v>632</v>
      </c>
      <c r="E184" s="12" t="s">
        <v>631</v>
      </c>
      <c r="F184" s="8" t="s">
        <v>633</v>
      </c>
      <c r="G184" s="8" t="s">
        <v>33</v>
      </c>
      <c r="H184" s="8"/>
      <c r="I184" s="8" t="s">
        <v>634</v>
      </c>
      <c r="J184" s="10" t="s">
        <v>62</v>
      </c>
      <c r="K184" s="11" t="s">
        <v>37</v>
      </c>
    </row>
    <row r="185" spans="1:11" x14ac:dyDescent="0.35">
      <c r="A185" s="12" t="s">
        <v>611</v>
      </c>
      <c r="B185" s="12" t="s">
        <v>29</v>
      </c>
      <c r="C185" s="12" t="s">
        <v>631</v>
      </c>
      <c r="D185" s="12" t="s">
        <v>635</v>
      </c>
      <c r="E185" s="12" t="s">
        <v>636</v>
      </c>
      <c r="F185" s="8" t="s">
        <v>637</v>
      </c>
      <c r="G185" s="8" t="s">
        <v>66</v>
      </c>
      <c r="H185" s="8"/>
      <c r="I185" s="8" t="s">
        <v>634</v>
      </c>
      <c r="J185" s="10" t="s">
        <v>62</v>
      </c>
      <c r="K185" s="11" t="s">
        <v>37</v>
      </c>
    </row>
    <row r="186" spans="1:11" x14ac:dyDescent="0.35">
      <c r="A186" s="12" t="s">
        <v>611</v>
      </c>
      <c r="B186" s="12" t="s">
        <v>29</v>
      </c>
      <c r="C186" s="12" t="s">
        <v>638</v>
      </c>
      <c r="D186" s="12" t="s">
        <v>639</v>
      </c>
      <c r="E186" s="12" t="s">
        <v>640</v>
      </c>
      <c r="F186" s="8" t="s">
        <v>641</v>
      </c>
      <c r="G186" s="8" t="s">
        <v>66</v>
      </c>
      <c r="H186" s="8"/>
      <c r="I186" s="8" t="s">
        <v>642</v>
      </c>
      <c r="J186" s="10" t="s">
        <v>62</v>
      </c>
      <c r="K186" s="11" t="s">
        <v>37</v>
      </c>
    </row>
    <row r="187" spans="1:11" x14ac:dyDescent="0.35">
      <c r="A187" s="12" t="s">
        <v>611</v>
      </c>
      <c r="B187" s="12" t="s">
        <v>29</v>
      </c>
      <c r="C187" s="12" t="s">
        <v>638</v>
      </c>
      <c r="D187" s="12" t="s">
        <v>635</v>
      </c>
      <c r="E187" s="12" t="s">
        <v>636</v>
      </c>
      <c r="F187" s="8" t="s">
        <v>637</v>
      </c>
      <c r="G187" s="8" t="s">
        <v>66</v>
      </c>
      <c r="H187" s="8"/>
      <c r="I187" s="8" t="s">
        <v>642</v>
      </c>
      <c r="J187" s="10" t="s">
        <v>62</v>
      </c>
      <c r="K187" s="11" t="s">
        <v>37</v>
      </c>
    </row>
    <row r="188" spans="1:11" x14ac:dyDescent="0.35">
      <c r="A188" s="12" t="s">
        <v>611</v>
      </c>
      <c r="B188" s="12" t="s">
        <v>29</v>
      </c>
      <c r="C188" s="12" t="s">
        <v>643</v>
      </c>
      <c r="D188" s="12" t="s">
        <v>644</v>
      </c>
      <c r="E188" s="12" t="s">
        <v>643</v>
      </c>
      <c r="F188" s="8" t="s">
        <v>645</v>
      </c>
      <c r="G188" s="8" t="s">
        <v>53</v>
      </c>
      <c r="H188" s="8"/>
      <c r="I188" s="8" t="s">
        <v>646</v>
      </c>
      <c r="J188" s="10" t="s">
        <v>55</v>
      </c>
      <c r="K188" s="11" t="s">
        <v>44</v>
      </c>
    </row>
    <row r="189" spans="1:11" x14ac:dyDescent="0.35">
      <c r="A189" s="12" t="s">
        <v>611</v>
      </c>
      <c r="B189" s="12" t="s">
        <v>29</v>
      </c>
      <c r="C189" s="12" t="s">
        <v>643</v>
      </c>
      <c r="D189" s="12" t="s">
        <v>647</v>
      </c>
      <c r="E189" s="12" t="s">
        <v>648</v>
      </c>
      <c r="F189" s="8" t="s">
        <v>649</v>
      </c>
      <c r="G189" s="8" t="s">
        <v>48</v>
      </c>
      <c r="H189" s="8"/>
      <c r="I189" s="8" t="s">
        <v>646</v>
      </c>
      <c r="J189" s="10" t="s">
        <v>55</v>
      </c>
      <c r="K189" s="11" t="s">
        <v>44</v>
      </c>
    </row>
    <row r="190" spans="1:11" x14ac:dyDescent="0.35">
      <c r="A190" s="12" t="s">
        <v>611</v>
      </c>
      <c r="B190" s="12" t="s">
        <v>29</v>
      </c>
      <c r="C190" s="12" t="s">
        <v>650</v>
      </c>
      <c r="D190" s="12" t="s">
        <v>651</v>
      </c>
      <c r="E190" s="12" t="s">
        <v>650</v>
      </c>
      <c r="F190" s="8" t="s">
        <v>652</v>
      </c>
      <c r="G190" s="8" t="s">
        <v>53</v>
      </c>
      <c r="H190" s="8"/>
      <c r="I190" s="8" t="s">
        <v>653</v>
      </c>
      <c r="J190" s="10" t="s">
        <v>36</v>
      </c>
      <c r="K190" s="11" t="s">
        <v>37</v>
      </c>
    </row>
    <row r="191" spans="1:11" x14ac:dyDescent="0.35">
      <c r="A191" s="12" t="s">
        <v>611</v>
      </c>
      <c r="B191" s="12" t="s">
        <v>29</v>
      </c>
      <c r="C191" s="12" t="s">
        <v>650</v>
      </c>
      <c r="D191" s="12" t="s">
        <v>654</v>
      </c>
      <c r="E191" s="12" t="s">
        <v>655</v>
      </c>
      <c r="F191" s="8" t="s">
        <v>656</v>
      </c>
      <c r="G191" s="8" t="s">
        <v>53</v>
      </c>
      <c r="H191" s="8"/>
      <c r="I191" s="8" t="s">
        <v>653</v>
      </c>
      <c r="J191" s="10" t="s">
        <v>36</v>
      </c>
      <c r="K191" s="11" t="s">
        <v>37</v>
      </c>
    </row>
    <row r="192" spans="1:11" x14ac:dyDescent="0.35">
      <c r="A192" s="12" t="s">
        <v>611</v>
      </c>
      <c r="B192" s="12" t="s">
        <v>29</v>
      </c>
      <c r="C192" s="12" t="s">
        <v>657</v>
      </c>
      <c r="D192" s="12" t="s">
        <v>658</v>
      </c>
      <c r="E192" s="12" t="s">
        <v>659</v>
      </c>
      <c r="F192" s="8" t="s">
        <v>660</v>
      </c>
      <c r="G192" s="8" t="s">
        <v>66</v>
      </c>
      <c r="H192" s="8"/>
      <c r="I192" s="8" t="s">
        <v>661</v>
      </c>
      <c r="J192" s="10" t="s">
        <v>62</v>
      </c>
      <c r="K192" s="11" t="s">
        <v>37</v>
      </c>
    </row>
    <row r="193" spans="1:11" x14ac:dyDescent="0.35">
      <c r="A193" s="12" t="s">
        <v>611</v>
      </c>
      <c r="B193" s="12" t="s">
        <v>29</v>
      </c>
      <c r="C193" s="12" t="s">
        <v>657</v>
      </c>
      <c r="D193" s="12" t="s">
        <v>647</v>
      </c>
      <c r="E193" s="12" t="s">
        <v>648</v>
      </c>
      <c r="F193" s="8" t="s">
        <v>649</v>
      </c>
      <c r="G193" s="8" t="s">
        <v>48</v>
      </c>
      <c r="H193" s="8"/>
      <c r="I193" s="8" t="s">
        <v>661</v>
      </c>
      <c r="J193" s="10" t="s">
        <v>62</v>
      </c>
      <c r="K193" s="11" t="s">
        <v>37</v>
      </c>
    </row>
    <row r="194" spans="1:11" x14ac:dyDescent="0.35">
      <c r="A194" s="12" t="s">
        <v>662</v>
      </c>
      <c r="B194" s="12" t="s">
        <v>29</v>
      </c>
      <c r="C194" s="12" t="s">
        <v>663</v>
      </c>
      <c r="D194" s="12" t="s">
        <v>664</v>
      </c>
      <c r="E194" s="12" t="s">
        <v>663</v>
      </c>
      <c r="F194" s="8" t="s">
        <v>665</v>
      </c>
      <c r="G194" s="8" t="s">
        <v>33</v>
      </c>
      <c r="H194" s="8" t="s">
        <v>34</v>
      </c>
      <c r="I194" s="8" t="s">
        <v>666</v>
      </c>
      <c r="J194" s="10" t="s">
        <v>36</v>
      </c>
      <c r="K194" s="11" t="s">
        <v>37</v>
      </c>
    </row>
    <row r="195" spans="1:11" x14ac:dyDescent="0.35">
      <c r="A195" s="12" t="s">
        <v>662</v>
      </c>
      <c r="B195" s="12" t="s">
        <v>29</v>
      </c>
      <c r="C195" s="12" t="s">
        <v>663</v>
      </c>
      <c r="D195" s="12" t="s">
        <v>576</v>
      </c>
      <c r="E195" s="12" t="s">
        <v>577</v>
      </c>
      <c r="F195" s="8" t="s">
        <v>578</v>
      </c>
      <c r="G195" s="8" t="s">
        <v>33</v>
      </c>
      <c r="H195" s="8" t="s">
        <v>34</v>
      </c>
      <c r="I195" s="8" t="s">
        <v>666</v>
      </c>
      <c r="J195" s="10" t="s">
        <v>36</v>
      </c>
      <c r="K195" s="11" t="s">
        <v>37</v>
      </c>
    </row>
    <row r="196" spans="1:11" x14ac:dyDescent="0.35">
      <c r="A196" s="12" t="s">
        <v>662</v>
      </c>
      <c r="B196" s="12" t="s">
        <v>29</v>
      </c>
      <c r="C196" s="12" t="s">
        <v>667</v>
      </c>
      <c r="D196" s="12" t="s">
        <v>668</v>
      </c>
      <c r="E196" s="12" t="s">
        <v>669</v>
      </c>
      <c r="F196" s="8" t="s">
        <v>670</v>
      </c>
      <c r="G196" s="8" t="s">
        <v>41</v>
      </c>
      <c r="H196" s="8"/>
      <c r="I196" s="8" t="s">
        <v>671</v>
      </c>
      <c r="J196" s="10" t="s">
        <v>36</v>
      </c>
      <c r="K196" s="11" t="s">
        <v>37</v>
      </c>
    </row>
    <row r="197" spans="1:11" x14ac:dyDescent="0.35">
      <c r="A197" s="12" t="s">
        <v>662</v>
      </c>
      <c r="B197" s="12" t="s">
        <v>29</v>
      </c>
      <c r="C197" s="12" t="s">
        <v>667</v>
      </c>
      <c r="D197" s="12" t="s">
        <v>672</v>
      </c>
      <c r="E197" s="12" t="s">
        <v>673</v>
      </c>
      <c r="F197" s="8" t="s">
        <v>674</v>
      </c>
      <c r="G197" s="8" t="s">
        <v>53</v>
      </c>
      <c r="H197" s="8"/>
      <c r="I197" s="8" t="s">
        <v>671</v>
      </c>
      <c r="J197" s="10" t="s">
        <v>36</v>
      </c>
      <c r="K197" s="11" t="s">
        <v>37</v>
      </c>
    </row>
    <row r="198" spans="1:11" x14ac:dyDescent="0.35">
      <c r="A198" s="12" t="s">
        <v>662</v>
      </c>
      <c r="B198" s="12" t="s">
        <v>29</v>
      </c>
      <c r="C198" s="12" t="s">
        <v>667</v>
      </c>
      <c r="D198" s="12" t="s">
        <v>675</v>
      </c>
      <c r="E198" s="12" t="s">
        <v>676</v>
      </c>
      <c r="F198" s="8" t="s">
        <v>677</v>
      </c>
      <c r="G198" s="8" t="s">
        <v>33</v>
      </c>
      <c r="H198" s="8"/>
      <c r="I198" s="8" t="s">
        <v>671</v>
      </c>
      <c r="J198" s="10" t="s">
        <v>36</v>
      </c>
      <c r="K198" s="11" t="s">
        <v>37</v>
      </c>
    </row>
    <row r="199" spans="1:11" x14ac:dyDescent="0.35">
      <c r="A199" s="12" t="s">
        <v>662</v>
      </c>
      <c r="B199" s="12" t="s">
        <v>29</v>
      </c>
      <c r="C199" s="12" t="s">
        <v>678</v>
      </c>
      <c r="D199" s="12" t="s">
        <v>679</v>
      </c>
      <c r="E199" s="12" t="s">
        <v>678</v>
      </c>
      <c r="F199" s="8" t="s">
        <v>680</v>
      </c>
      <c r="G199" s="8" t="s">
        <v>33</v>
      </c>
      <c r="H199" s="8" t="s">
        <v>34</v>
      </c>
      <c r="I199" s="8" t="s">
        <v>681</v>
      </c>
      <c r="J199" s="10" t="s">
        <v>36</v>
      </c>
      <c r="K199" s="11" t="s">
        <v>37</v>
      </c>
    </row>
    <row r="200" spans="1:11" x14ac:dyDescent="0.35">
      <c r="A200" s="12" t="s">
        <v>662</v>
      </c>
      <c r="B200" s="12" t="s">
        <v>29</v>
      </c>
      <c r="C200" s="12" t="s">
        <v>678</v>
      </c>
      <c r="D200" s="12" t="s">
        <v>682</v>
      </c>
      <c r="E200" s="12" t="s">
        <v>683</v>
      </c>
      <c r="F200" s="8" t="s">
        <v>684</v>
      </c>
      <c r="G200" s="8" t="s">
        <v>48</v>
      </c>
      <c r="H200" s="8" t="s">
        <v>34</v>
      </c>
      <c r="I200" s="8" t="s">
        <v>681</v>
      </c>
      <c r="J200" s="10" t="s">
        <v>36</v>
      </c>
      <c r="K200" s="11" t="s">
        <v>37</v>
      </c>
    </row>
    <row r="201" spans="1:11" x14ac:dyDescent="0.35">
      <c r="A201" s="12" t="s">
        <v>662</v>
      </c>
      <c r="B201" s="12" t="s">
        <v>29</v>
      </c>
      <c r="C201" s="12" t="s">
        <v>685</v>
      </c>
      <c r="D201" s="12" t="s">
        <v>686</v>
      </c>
      <c r="E201" s="12" t="s">
        <v>687</v>
      </c>
      <c r="F201" s="8" t="s">
        <v>688</v>
      </c>
      <c r="G201" s="8" t="s">
        <v>92</v>
      </c>
      <c r="H201" s="8"/>
      <c r="I201" s="8" t="s">
        <v>689</v>
      </c>
      <c r="J201" s="10" t="s">
        <v>62</v>
      </c>
      <c r="K201" s="11" t="s">
        <v>37</v>
      </c>
    </row>
    <row r="202" spans="1:11" x14ac:dyDescent="0.35">
      <c r="A202" s="12" t="s">
        <v>662</v>
      </c>
      <c r="B202" s="12" t="s">
        <v>29</v>
      </c>
      <c r="C202" s="12" t="s">
        <v>685</v>
      </c>
      <c r="D202" s="12" t="s">
        <v>690</v>
      </c>
      <c r="E202" s="12" t="s">
        <v>685</v>
      </c>
      <c r="F202" s="8" t="s">
        <v>691</v>
      </c>
      <c r="G202" s="8" t="s">
        <v>92</v>
      </c>
      <c r="H202" s="8"/>
      <c r="I202" s="8" t="s">
        <v>689</v>
      </c>
      <c r="J202" s="10" t="s">
        <v>62</v>
      </c>
      <c r="K202" s="11" t="s">
        <v>37</v>
      </c>
    </row>
    <row r="203" spans="1:11" x14ac:dyDescent="0.35">
      <c r="A203" s="12" t="s">
        <v>662</v>
      </c>
      <c r="B203" s="12" t="s">
        <v>29</v>
      </c>
      <c r="C203" s="12" t="s">
        <v>685</v>
      </c>
      <c r="D203" s="12" t="s">
        <v>583</v>
      </c>
      <c r="E203" s="12" t="s">
        <v>584</v>
      </c>
      <c r="F203" s="8" t="s">
        <v>585</v>
      </c>
      <c r="G203" s="8" t="s">
        <v>48</v>
      </c>
      <c r="H203" s="8"/>
      <c r="I203" s="8" t="s">
        <v>689</v>
      </c>
      <c r="J203" s="10" t="s">
        <v>62</v>
      </c>
      <c r="K203" s="11" t="s">
        <v>37</v>
      </c>
    </row>
    <row r="204" spans="1:11" x14ac:dyDescent="0.35">
      <c r="A204" s="12" t="s">
        <v>662</v>
      </c>
      <c r="B204" s="12" t="s">
        <v>29</v>
      </c>
      <c r="C204" s="12" t="s">
        <v>692</v>
      </c>
      <c r="D204" s="12" t="s">
        <v>693</v>
      </c>
      <c r="E204" s="12" t="s">
        <v>694</v>
      </c>
      <c r="F204" s="8" t="s">
        <v>695</v>
      </c>
      <c r="G204" s="8" t="s">
        <v>92</v>
      </c>
      <c r="H204" s="8"/>
      <c r="I204" s="8" t="s">
        <v>696</v>
      </c>
      <c r="J204" s="10" t="s">
        <v>36</v>
      </c>
      <c r="K204" s="11" t="s">
        <v>37</v>
      </c>
    </row>
    <row r="205" spans="1:11" x14ac:dyDescent="0.35">
      <c r="A205" s="12" t="s">
        <v>662</v>
      </c>
      <c r="B205" s="12" t="s">
        <v>29</v>
      </c>
      <c r="C205" s="12" t="s">
        <v>692</v>
      </c>
      <c r="D205" s="12" t="s">
        <v>697</v>
      </c>
      <c r="E205" s="12" t="s">
        <v>692</v>
      </c>
      <c r="F205" s="8" t="s">
        <v>698</v>
      </c>
      <c r="G205" s="8" t="s">
        <v>53</v>
      </c>
      <c r="H205" s="8"/>
      <c r="I205" s="8" t="s">
        <v>696</v>
      </c>
      <c r="J205" s="10" t="s">
        <v>36</v>
      </c>
      <c r="K205" s="11" t="s">
        <v>37</v>
      </c>
    </row>
    <row r="206" spans="1:11" x14ac:dyDescent="0.35">
      <c r="A206" s="12" t="s">
        <v>662</v>
      </c>
      <c r="B206" s="12" t="s">
        <v>29</v>
      </c>
      <c r="C206" s="12" t="s">
        <v>699</v>
      </c>
      <c r="D206" s="12" t="s">
        <v>700</v>
      </c>
      <c r="E206" s="12" t="s">
        <v>701</v>
      </c>
      <c r="F206" s="8" t="s">
        <v>702</v>
      </c>
      <c r="G206" s="8" t="s">
        <v>33</v>
      </c>
      <c r="H206" s="8"/>
      <c r="I206" s="8" t="s">
        <v>703</v>
      </c>
      <c r="J206" s="10" t="s">
        <v>62</v>
      </c>
      <c r="K206" s="11" t="s">
        <v>37</v>
      </c>
    </row>
    <row r="207" spans="1:11" x14ac:dyDescent="0.35">
      <c r="A207" s="12" t="s">
        <v>662</v>
      </c>
      <c r="B207" s="12" t="s">
        <v>29</v>
      </c>
      <c r="C207" s="12" t="s">
        <v>699</v>
      </c>
      <c r="D207" s="12" t="s">
        <v>576</v>
      </c>
      <c r="E207" s="12" t="s">
        <v>577</v>
      </c>
      <c r="F207" s="8" t="s">
        <v>578</v>
      </c>
      <c r="G207" s="8" t="s">
        <v>33</v>
      </c>
      <c r="H207" s="8" t="s">
        <v>34</v>
      </c>
      <c r="I207" s="8" t="s">
        <v>703</v>
      </c>
      <c r="J207" s="10" t="s">
        <v>62</v>
      </c>
      <c r="K207" s="11" t="s">
        <v>37</v>
      </c>
    </row>
    <row r="208" spans="1:11" x14ac:dyDescent="0.35">
      <c r="A208" s="12" t="s">
        <v>662</v>
      </c>
      <c r="B208" s="12" t="s">
        <v>29</v>
      </c>
      <c r="C208" s="12" t="s">
        <v>704</v>
      </c>
      <c r="D208" s="12" t="s">
        <v>705</v>
      </c>
      <c r="E208" s="12" t="s">
        <v>706</v>
      </c>
      <c r="F208" s="8" t="s">
        <v>707</v>
      </c>
      <c r="G208" s="8" t="s">
        <v>66</v>
      </c>
      <c r="H208" s="8"/>
      <c r="I208" s="8" t="s">
        <v>708</v>
      </c>
      <c r="J208" s="10" t="s">
        <v>62</v>
      </c>
      <c r="K208" s="11" t="s">
        <v>37</v>
      </c>
    </row>
    <row r="209" spans="1:11" x14ac:dyDescent="0.35">
      <c r="A209" s="12" t="s">
        <v>709</v>
      </c>
      <c r="B209" s="12" t="s">
        <v>29</v>
      </c>
      <c r="C209" s="12" t="s">
        <v>710</v>
      </c>
      <c r="D209" s="12" t="s">
        <v>711</v>
      </c>
      <c r="E209" s="12" t="s">
        <v>710</v>
      </c>
      <c r="F209" s="8" t="s">
        <v>712</v>
      </c>
      <c r="G209" s="8" t="s">
        <v>66</v>
      </c>
      <c r="H209" s="8"/>
      <c r="I209" s="8" t="s">
        <v>713</v>
      </c>
      <c r="J209" s="10" t="e">
        <f>HYPERLINK(VLOOKUP(C209,[2]BAPS!A$2:D$780,4,FALSE),VLOOKUP(C209,[2]BAPS!A$2:C$780,2,FALSE))</f>
        <v>#N/A</v>
      </c>
      <c r="K209" s="11" t="e">
        <f>VLOOKUP(C209,[2]BAPS!A$2:D$875,3,FALSE)</f>
        <v>#N/A</v>
      </c>
    </row>
    <row r="210" spans="1:11" x14ac:dyDescent="0.35">
      <c r="A210" s="12" t="s">
        <v>709</v>
      </c>
      <c r="B210" s="12" t="s">
        <v>29</v>
      </c>
      <c r="C210" s="12" t="s">
        <v>710</v>
      </c>
      <c r="D210" s="12" t="s">
        <v>714</v>
      </c>
      <c r="E210" s="12" t="s">
        <v>715</v>
      </c>
      <c r="F210" s="8" t="s">
        <v>716</v>
      </c>
      <c r="G210" s="8" t="s">
        <v>48</v>
      </c>
      <c r="H210" s="8"/>
      <c r="I210" s="8" t="s">
        <v>713</v>
      </c>
      <c r="J210" s="10" t="e">
        <f>HYPERLINK(VLOOKUP(C210,[2]BAPS!A$2:D$780,4,FALSE),VLOOKUP(C210,[2]BAPS!A$2:C$780,2,FALSE))</f>
        <v>#N/A</v>
      </c>
      <c r="K210" s="11" t="e">
        <f>VLOOKUP(C210,[2]BAPS!A$2:D$875,3,FALSE)</f>
        <v>#N/A</v>
      </c>
    </row>
    <row r="211" spans="1:11" x14ac:dyDescent="0.35">
      <c r="A211" s="12" t="s">
        <v>709</v>
      </c>
      <c r="B211" s="12" t="s">
        <v>29</v>
      </c>
      <c r="C211" s="12" t="s">
        <v>717</v>
      </c>
      <c r="D211" s="12" t="s">
        <v>718</v>
      </c>
      <c r="E211" s="12" t="s">
        <v>717</v>
      </c>
      <c r="F211" s="8" t="s">
        <v>719</v>
      </c>
      <c r="G211" s="8" t="s">
        <v>33</v>
      </c>
      <c r="H211" s="8" t="s">
        <v>34</v>
      </c>
      <c r="I211" s="8" t="s">
        <v>720</v>
      </c>
      <c r="J211" s="10" t="e">
        <f>HYPERLINK(VLOOKUP(C211,[2]BAPS!A$2:D$780,4,FALSE),VLOOKUP(C211,[2]BAPS!A$2:C$780,2,FALSE))</f>
        <v>#N/A</v>
      </c>
      <c r="K211" s="11" t="e">
        <f>VLOOKUP(C211,[2]BAPS!A$2:D$875,3,FALSE)</f>
        <v>#N/A</v>
      </c>
    </row>
    <row r="212" spans="1:11" x14ac:dyDescent="0.35">
      <c r="A212" s="12" t="s">
        <v>709</v>
      </c>
      <c r="B212" s="12" t="s">
        <v>29</v>
      </c>
      <c r="C212" s="12" t="s">
        <v>717</v>
      </c>
      <c r="D212" s="12" t="s">
        <v>721</v>
      </c>
      <c r="E212" s="12" t="s">
        <v>722</v>
      </c>
      <c r="F212" s="8" t="s">
        <v>723</v>
      </c>
      <c r="G212" s="8" t="s">
        <v>66</v>
      </c>
      <c r="H212" s="8"/>
      <c r="I212" s="8" t="s">
        <v>720</v>
      </c>
      <c r="J212" s="10" t="e">
        <f>HYPERLINK(VLOOKUP(C212,[2]BAPS!A$2:D$780,4,FALSE),VLOOKUP(C212,[2]BAPS!A$2:C$780,2,FALSE))</f>
        <v>#N/A</v>
      </c>
      <c r="K212" s="11" t="e">
        <f>VLOOKUP(C212,[2]BAPS!A$2:D$875,3,FALSE)</f>
        <v>#N/A</v>
      </c>
    </row>
    <row r="213" spans="1:11" x14ac:dyDescent="0.35">
      <c r="A213" s="12" t="s">
        <v>709</v>
      </c>
      <c r="B213" s="12" t="s">
        <v>29</v>
      </c>
      <c r="C213" s="12" t="s">
        <v>724</v>
      </c>
      <c r="D213" s="12" t="s">
        <v>725</v>
      </c>
      <c r="E213" s="12" t="s">
        <v>724</v>
      </c>
      <c r="F213" s="8" t="s">
        <v>726</v>
      </c>
      <c r="G213" s="8" t="s">
        <v>33</v>
      </c>
      <c r="H213" s="8" t="s">
        <v>34</v>
      </c>
      <c r="I213" s="8" t="s">
        <v>727</v>
      </c>
      <c r="J213" s="10" t="e">
        <f>HYPERLINK(VLOOKUP(C213,[2]BAPS!A$2:D$780,4,FALSE),VLOOKUP(C213,[2]BAPS!A$2:C$780,2,FALSE))</f>
        <v>#N/A</v>
      </c>
      <c r="K213" s="11" t="e">
        <f>VLOOKUP(C213,[2]BAPS!A$2:D$875,3,FALSE)</f>
        <v>#N/A</v>
      </c>
    </row>
    <row r="214" spans="1:11" x14ac:dyDescent="0.35">
      <c r="A214" s="12" t="s">
        <v>709</v>
      </c>
      <c r="B214" s="12" t="s">
        <v>29</v>
      </c>
      <c r="C214" s="12" t="s">
        <v>724</v>
      </c>
      <c r="D214" s="12" t="s">
        <v>728</v>
      </c>
      <c r="E214" s="12" t="s">
        <v>729</v>
      </c>
      <c r="F214" s="8" t="s">
        <v>730</v>
      </c>
      <c r="G214" s="8" t="s">
        <v>33</v>
      </c>
      <c r="H214" s="8"/>
      <c r="I214" s="8" t="s">
        <v>727</v>
      </c>
      <c r="J214" s="10" t="e">
        <f>HYPERLINK(VLOOKUP(C214,[2]BAPS!A$2:D$780,4,FALSE),VLOOKUP(C214,[2]BAPS!A$2:C$780,2,FALSE))</f>
        <v>#N/A</v>
      </c>
      <c r="K214" s="11" t="e">
        <f>VLOOKUP(C214,[2]BAPS!A$2:D$875,3,FALSE)</f>
        <v>#N/A</v>
      </c>
    </row>
    <row r="215" spans="1:11" x14ac:dyDescent="0.35">
      <c r="A215" s="12" t="s">
        <v>709</v>
      </c>
      <c r="B215" s="12" t="s">
        <v>29</v>
      </c>
      <c r="C215" s="12" t="s">
        <v>731</v>
      </c>
      <c r="D215" s="12" t="s">
        <v>732</v>
      </c>
      <c r="E215" s="12" t="s">
        <v>731</v>
      </c>
      <c r="F215" s="8" t="s">
        <v>733</v>
      </c>
      <c r="G215" s="8" t="s">
        <v>33</v>
      </c>
      <c r="H215" s="8" t="s">
        <v>34</v>
      </c>
      <c r="I215" s="8" t="s">
        <v>734</v>
      </c>
      <c r="J215" s="10" t="e">
        <f>HYPERLINK(VLOOKUP(C215,[2]BAPS!A$2:D$780,4,FALSE),VLOOKUP(C215,[2]BAPS!A$2:C$780,2,FALSE))</f>
        <v>#N/A</v>
      </c>
      <c r="K215" s="11" t="e">
        <f>VLOOKUP(C215,[2]BAPS!A$2:D$875,3,FALSE)</f>
        <v>#N/A</v>
      </c>
    </row>
    <row r="216" spans="1:11" x14ac:dyDescent="0.35">
      <c r="A216" s="12" t="s">
        <v>709</v>
      </c>
      <c r="B216" s="12" t="s">
        <v>29</v>
      </c>
      <c r="C216" s="12" t="s">
        <v>731</v>
      </c>
      <c r="D216" s="12" t="s">
        <v>735</v>
      </c>
      <c r="E216" s="12" t="s">
        <v>736</v>
      </c>
      <c r="F216" s="8" t="s">
        <v>737</v>
      </c>
      <c r="G216" s="8" t="s">
        <v>66</v>
      </c>
      <c r="H216" s="8"/>
      <c r="I216" s="8" t="s">
        <v>734</v>
      </c>
      <c r="J216" s="10" t="e">
        <f>HYPERLINK(VLOOKUP(C216,[2]BAPS!A$2:D$780,4,FALSE),VLOOKUP(C216,[2]BAPS!A$2:C$780,2,FALSE))</f>
        <v>#N/A</v>
      </c>
      <c r="K216" s="11" t="e">
        <f>VLOOKUP(C216,[2]BAPS!A$2:D$875,3,FALSE)</f>
        <v>#N/A</v>
      </c>
    </row>
    <row r="217" spans="1:11" x14ac:dyDescent="0.35">
      <c r="A217" s="12" t="s">
        <v>709</v>
      </c>
      <c r="B217" s="12" t="s">
        <v>29</v>
      </c>
      <c r="C217" s="12" t="s">
        <v>738</v>
      </c>
      <c r="D217" s="12" t="s">
        <v>739</v>
      </c>
      <c r="E217" s="12" t="s">
        <v>738</v>
      </c>
      <c r="F217" s="8" t="s">
        <v>740</v>
      </c>
      <c r="G217" s="8" t="s">
        <v>41</v>
      </c>
      <c r="H217" s="8"/>
      <c r="I217" s="8" t="s">
        <v>741</v>
      </c>
      <c r="J217" s="10" t="e">
        <f>HYPERLINK(VLOOKUP(C217,[2]BAPS!A$2:D$780,4,FALSE),VLOOKUP(C217,[2]BAPS!A$2:C$780,2,FALSE))</f>
        <v>#N/A</v>
      </c>
      <c r="K217" s="11" t="e">
        <f>VLOOKUP(C217,[2]BAPS!A$2:D$875,3,FALSE)</f>
        <v>#N/A</v>
      </c>
    </row>
    <row r="218" spans="1:11" x14ac:dyDescent="0.35">
      <c r="A218" s="12" t="s">
        <v>709</v>
      </c>
      <c r="B218" s="12" t="s">
        <v>29</v>
      </c>
      <c r="C218" s="12" t="s">
        <v>742</v>
      </c>
      <c r="D218" s="12" t="s">
        <v>743</v>
      </c>
      <c r="E218" s="12" t="s">
        <v>744</v>
      </c>
      <c r="F218" s="8" t="s">
        <v>745</v>
      </c>
      <c r="G218" s="8" t="s">
        <v>53</v>
      </c>
      <c r="H218" s="8"/>
      <c r="I218" s="8" t="s">
        <v>746</v>
      </c>
      <c r="J218" s="10" t="e">
        <f>HYPERLINK(VLOOKUP(C218,[2]BAPS!A$2:D$780,4,FALSE),VLOOKUP(C218,[2]BAPS!A$2:C$780,2,FALSE))</f>
        <v>#N/A</v>
      </c>
      <c r="K218" s="11" t="e">
        <f>VLOOKUP(C218,[2]BAPS!A$2:D$875,3,FALSE)</f>
        <v>#N/A</v>
      </c>
    </row>
    <row r="219" spans="1:11" x14ac:dyDescent="0.35">
      <c r="A219" s="12" t="s">
        <v>709</v>
      </c>
      <c r="B219" s="12" t="s">
        <v>29</v>
      </c>
      <c r="C219" s="12" t="s">
        <v>742</v>
      </c>
      <c r="D219" s="12" t="s">
        <v>747</v>
      </c>
      <c r="E219" s="12" t="s">
        <v>748</v>
      </c>
      <c r="F219" s="8" t="s">
        <v>749</v>
      </c>
      <c r="G219" s="8" t="s">
        <v>53</v>
      </c>
      <c r="H219" s="8"/>
      <c r="I219" s="8" t="s">
        <v>746</v>
      </c>
      <c r="J219" s="10" t="e">
        <f>HYPERLINK(VLOOKUP(C219,[2]BAPS!A$2:D$780,4,FALSE),VLOOKUP(C219,[2]BAPS!A$2:C$780,2,FALSE))</f>
        <v>#N/A</v>
      </c>
      <c r="K219" s="11" t="e">
        <f>VLOOKUP(C219,[2]BAPS!A$2:D$875,3,FALSE)</f>
        <v>#N/A</v>
      </c>
    </row>
    <row r="220" spans="1:11" x14ac:dyDescent="0.35">
      <c r="A220" s="12" t="s">
        <v>709</v>
      </c>
      <c r="B220" s="12" t="s">
        <v>29</v>
      </c>
      <c r="C220" s="12" t="s">
        <v>742</v>
      </c>
      <c r="D220" s="12" t="s">
        <v>750</v>
      </c>
      <c r="E220" s="12" t="s">
        <v>751</v>
      </c>
      <c r="F220" s="8" t="s">
        <v>752</v>
      </c>
      <c r="G220" s="8" t="s">
        <v>53</v>
      </c>
      <c r="H220" s="8"/>
      <c r="I220" s="8" t="s">
        <v>746</v>
      </c>
      <c r="J220" s="10" t="e">
        <f>HYPERLINK(VLOOKUP(C220,[2]BAPS!A$2:D$780,4,FALSE),VLOOKUP(C220,[2]BAPS!A$2:C$780,2,FALSE))</f>
        <v>#N/A</v>
      </c>
      <c r="K220" s="11" t="e">
        <f>VLOOKUP(C220,[2]BAPS!A$2:D$875,3,FALSE)</f>
        <v>#N/A</v>
      </c>
    </row>
    <row r="221" spans="1:11" x14ac:dyDescent="0.35">
      <c r="A221" s="12" t="s">
        <v>709</v>
      </c>
      <c r="B221" s="12" t="s">
        <v>29</v>
      </c>
      <c r="C221" s="12" t="s">
        <v>753</v>
      </c>
      <c r="D221" s="12" t="s">
        <v>754</v>
      </c>
      <c r="E221" s="12" t="s">
        <v>755</v>
      </c>
      <c r="F221" s="8" t="s">
        <v>756</v>
      </c>
      <c r="G221" s="8" t="s">
        <v>53</v>
      </c>
      <c r="H221" s="8"/>
      <c r="I221" s="8" t="s">
        <v>757</v>
      </c>
      <c r="J221" s="10" t="e">
        <f>HYPERLINK(VLOOKUP(C221,[2]BAPS!A$2:D$780,4,FALSE),VLOOKUP(C221,[2]BAPS!A$2:C$780,2,FALSE))</f>
        <v>#N/A</v>
      </c>
      <c r="K221" s="11" t="e">
        <f>VLOOKUP(C221,[2]BAPS!A$2:D$875,3,FALSE)</f>
        <v>#N/A</v>
      </c>
    </row>
    <row r="222" spans="1:11" x14ac:dyDescent="0.35">
      <c r="A222" s="12" t="s">
        <v>709</v>
      </c>
      <c r="B222" s="12" t="s">
        <v>29</v>
      </c>
      <c r="C222" s="12" t="s">
        <v>753</v>
      </c>
      <c r="D222" s="12" t="s">
        <v>758</v>
      </c>
      <c r="E222" s="12" t="s">
        <v>759</v>
      </c>
      <c r="F222" s="8" t="s">
        <v>760</v>
      </c>
      <c r="G222" s="8" t="s">
        <v>53</v>
      </c>
      <c r="H222" s="8"/>
      <c r="I222" s="8" t="s">
        <v>757</v>
      </c>
      <c r="J222" s="10" t="e">
        <f>HYPERLINK(VLOOKUP(C222,[2]BAPS!A$2:D$780,4,FALSE),VLOOKUP(C222,[2]BAPS!A$2:C$780,2,FALSE))</f>
        <v>#N/A</v>
      </c>
      <c r="K222" s="11" t="e">
        <f>VLOOKUP(C222,[2]BAPS!A$2:D$875,3,FALSE)</f>
        <v>#N/A</v>
      </c>
    </row>
    <row r="223" spans="1:11" x14ac:dyDescent="0.35">
      <c r="A223" s="12" t="s">
        <v>709</v>
      </c>
      <c r="B223" s="12" t="s">
        <v>29</v>
      </c>
      <c r="C223" s="12" t="s">
        <v>753</v>
      </c>
      <c r="D223" s="12" t="s">
        <v>761</v>
      </c>
      <c r="E223" s="12" t="s">
        <v>762</v>
      </c>
      <c r="F223" s="8" t="s">
        <v>763</v>
      </c>
      <c r="G223" s="8" t="s">
        <v>53</v>
      </c>
      <c r="H223" s="8"/>
      <c r="I223" s="8" t="s">
        <v>757</v>
      </c>
      <c r="J223" s="10" t="e">
        <f>HYPERLINK(VLOOKUP(C223,[2]BAPS!A$2:D$780,4,FALSE),VLOOKUP(C223,[2]BAPS!A$2:C$780,2,FALSE))</f>
        <v>#N/A</v>
      </c>
      <c r="K223" s="11" t="e">
        <f>VLOOKUP(C223,[2]BAPS!A$2:D$875,3,FALSE)</f>
        <v>#N/A</v>
      </c>
    </row>
    <row r="224" spans="1:11" x14ac:dyDescent="0.35">
      <c r="A224" s="12" t="s">
        <v>709</v>
      </c>
      <c r="B224" s="12" t="s">
        <v>29</v>
      </c>
      <c r="C224" s="12" t="s">
        <v>753</v>
      </c>
      <c r="D224" s="12" t="s">
        <v>764</v>
      </c>
      <c r="E224" s="12" t="s">
        <v>765</v>
      </c>
      <c r="F224" s="8" t="s">
        <v>766</v>
      </c>
      <c r="G224" s="8" t="s">
        <v>53</v>
      </c>
      <c r="H224" s="8"/>
      <c r="I224" s="8" t="s">
        <v>757</v>
      </c>
      <c r="J224" s="10" t="e">
        <f>HYPERLINK(VLOOKUP(C224,[2]BAPS!A$2:D$780,4,FALSE),VLOOKUP(C224,[2]BAPS!A$2:C$780,2,FALSE))</f>
        <v>#N/A</v>
      </c>
      <c r="K224" s="11" t="e">
        <f>VLOOKUP(C224,[2]BAPS!A$2:D$875,3,FALSE)</f>
        <v>#N/A</v>
      </c>
    </row>
    <row r="225" spans="1:11" x14ac:dyDescent="0.35">
      <c r="A225" s="12" t="s">
        <v>709</v>
      </c>
      <c r="B225" s="12" t="s">
        <v>29</v>
      </c>
      <c r="C225" s="12" t="s">
        <v>753</v>
      </c>
      <c r="D225" s="12" t="s">
        <v>767</v>
      </c>
      <c r="E225" s="12" t="s">
        <v>768</v>
      </c>
      <c r="F225" s="8" t="s">
        <v>769</v>
      </c>
      <c r="G225" s="8" t="s">
        <v>53</v>
      </c>
      <c r="H225" s="8"/>
      <c r="I225" s="8" t="s">
        <v>757</v>
      </c>
      <c r="J225" s="10" t="e">
        <f>HYPERLINK(VLOOKUP(C225,[2]BAPS!A$2:D$780,4,FALSE),VLOOKUP(C225,[2]BAPS!A$2:C$780,2,FALSE))</f>
        <v>#N/A</v>
      </c>
      <c r="K225" s="11" t="e">
        <f>VLOOKUP(C225,[2]BAPS!A$2:D$875,3,FALSE)</f>
        <v>#N/A</v>
      </c>
    </row>
    <row r="226" spans="1:11" x14ac:dyDescent="0.35">
      <c r="A226" s="12" t="s">
        <v>709</v>
      </c>
      <c r="B226" s="12" t="s">
        <v>29</v>
      </c>
      <c r="C226" s="12" t="s">
        <v>753</v>
      </c>
      <c r="D226" s="12" t="s">
        <v>532</v>
      </c>
      <c r="E226" s="12" t="s">
        <v>533</v>
      </c>
      <c r="F226" s="8" t="s">
        <v>534</v>
      </c>
      <c r="G226" s="8" t="s">
        <v>48</v>
      </c>
      <c r="H226" s="8"/>
      <c r="I226" s="8" t="s">
        <v>757</v>
      </c>
      <c r="J226" s="10" t="e">
        <f>HYPERLINK(VLOOKUP(C226,[2]BAPS!A$2:D$780,4,FALSE),VLOOKUP(C226,[2]BAPS!A$2:C$780,2,FALSE))</f>
        <v>#N/A</v>
      </c>
      <c r="K226" s="11" t="e">
        <f>VLOOKUP(C226,[2]BAPS!A$2:D$875,3,FALSE)</f>
        <v>#N/A</v>
      </c>
    </row>
    <row r="227" spans="1:11" x14ac:dyDescent="0.35">
      <c r="A227" s="12" t="s">
        <v>770</v>
      </c>
      <c r="B227" s="12" t="s">
        <v>29</v>
      </c>
      <c r="C227" s="12" t="s">
        <v>771</v>
      </c>
      <c r="D227" s="12" t="s">
        <v>772</v>
      </c>
      <c r="E227" s="12" t="s">
        <v>771</v>
      </c>
      <c r="F227" s="8" t="s">
        <v>773</v>
      </c>
      <c r="G227" s="8" t="s">
        <v>41</v>
      </c>
      <c r="H227" s="8"/>
      <c r="I227" s="8" t="s">
        <v>774</v>
      </c>
      <c r="J227" s="10" t="s">
        <v>62</v>
      </c>
      <c r="K227" s="11" t="s">
        <v>37</v>
      </c>
    </row>
    <row r="228" spans="1:11" x14ac:dyDescent="0.35">
      <c r="A228" s="12" t="s">
        <v>770</v>
      </c>
      <c r="B228" s="12" t="s">
        <v>29</v>
      </c>
      <c r="C228" s="12" t="s">
        <v>771</v>
      </c>
      <c r="D228" s="12" t="s">
        <v>775</v>
      </c>
      <c r="E228" s="12" t="s">
        <v>776</v>
      </c>
      <c r="F228" s="8" t="s">
        <v>777</v>
      </c>
      <c r="G228" s="8" t="s">
        <v>48</v>
      </c>
      <c r="H228" s="8" t="s">
        <v>34</v>
      </c>
      <c r="I228" s="8" t="s">
        <v>774</v>
      </c>
      <c r="J228" s="10" t="s">
        <v>62</v>
      </c>
      <c r="K228" s="11" t="s">
        <v>37</v>
      </c>
    </row>
    <row r="229" spans="1:11" x14ac:dyDescent="0.35">
      <c r="A229" s="12" t="s">
        <v>770</v>
      </c>
      <c r="B229" s="12" t="s">
        <v>29</v>
      </c>
      <c r="C229" s="12" t="s">
        <v>771</v>
      </c>
      <c r="D229" s="12" t="s">
        <v>778</v>
      </c>
      <c r="E229" s="12" t="s">
        <v>779</v>
      </c>
      <c r="F229" s="8" t="s">
        <v>780</v>
      </c>
      <c r="G229" s="8" t="s">
        <v>66</v>
      </c>
      <c r="H229" s="8"/>
      <c r="I229" s="8" t="s">
        <v>774</v>
      </c>
      <c r="J229" s="10" t="s">
        <v>62</v>
      </c>
      <c r="K229" s="11" t="s">
        <v>37</v>
      </c>
    </row>
    <row r="230" spans="1:11" x14ac:dyDescent="0.35">
      <c r="A230" s="12" t="s">
        <v>770</v>
      </c>
      <c r="B230" s="12" t="s">
        <v>29</v>
      </c>
      <c r="C230" s="12" t="s">
        <v>781</v>
      </c>
      <c r="D230" s="12" t="s">
        <v>782</v>
      </c>
      <c r="E230" s="12" t="s">
        <v>781</v>
      </c>
      <c r="F230" s="8" t="s">
        <v>783</v>
      </c>
      <c r="G230" s="8" t="s">
        <v>33</v>
      </c>
      <c r="H230" s="8" t="s">
        <v>34</v>
      </c>
      <c r="I230" s="8" t="s">
        <v>784</v>
      </c>
      <c r="J230" s="10" t="s">
        <v>36</v>
      </c>
      <c r="K230" s="11" t="s">
        <v>37</v>
      </c>
    </row>
    <row r="231" spans="1:11" x14ac:dyDescent="0.35">
      <c r="A231" s="12" t="s">
        <v>770</v>
      </c>
      <c r="B231" s="12" t="s">
        <v>29</v>
      </c>
      <c r="C231" s="12" t="s">
        <v>785</v>
      </c>
      <c r="D231" s="12" t="s">
        <v>786</v>
      </c>
      <c r="E231" s="12" t="s">
        <v>787</v>
      </c>
      <c r="F231" s="8" t="s">
        <v>788</v>
      </c>
      <c r="G231" s="8" t="s">
        <v>33</v>
      </c>
      <c r="H231" s="8" t="s">
        <v>34</v>
      </c>
      <c r="I231" s="8" t="s">
        <v>789</v>
      </c>
      <c r="J231" s="10" t="s">
        <v>62</v>
      </c>
      <c r="K231" s="11" t="s">
        <v>37</v>
      </c>
    </row>
    <row r="232" spans="1:11" x14ac:dyDescent="0.35">
      <c r="A232" s="12" t="s">
        <v>770</v>
      </c>
      <c r="B232" s="12" t="s">
        <v>29</v>
      </c>
      <c r="C232" s="12" t="s">
        <v>785</v>
      </c>
      <c r="D232" s="12" t="s">
        <v>790</v>
      </c>
      <c r="E232" s="12" t="s">
        <v>791</v>
      </c>
      <c r="F232" s="8" t="s">
        <v>792</v>
      </c>
      <c r="G232" s="8" t="s">
        <v>66</v>
      </c>
      <c r="H232" s="8"/>
      <c r="I232" s="8" t="s">
        <v>789</v>
      </c>
      <c r="J232" s="10" t="s">
        <v>62</v>
      </c>
      <c r="K232" s="11" t="s">
        <v>37</v>
      </c>
    </row>
    <row r="233" spans="1:11" x14ac:dyDescent="0.35">
      <c r="A233" s="12" t="s">
        <v>770</v>
      </c>
      <c r="B233" s="12" t="s">
        <v>29</v>
      </c>
      <c r="C233" s="12" t="s">
        <v>793</v>
      </c>
      <c r="D233" s="12" t="s">
        <v>794</v>
      </c>
      <c r="E233" s="12" t="s">
        <v>793</v>
      </c>
      <c r="F233" s="8" t="s">
        <v>795</v>
      </c>
      <c r="G233" s="8" t="s">
        <v>66</v>
      </c>
      <c r="H233" s="8" t="s">
        <v>34</v>
      </c>
      <c r="I233" s="8" t="s">
        <v>796</v>
      </c>
      <c r="J233" s="10" t="s">
        <v>36</v>
      </c>
      <c r="K233" s="11" t="s">
        <v>37</v>
      </c>
    </row>
    <row r="234" spans="1:11" x14ac:dyDescent="0.35">
      <c r="A234" s="12" t="s">
        <v>770</v>
      </c>
      <c r="B234" s="12" t="s">
        <v>29</v>
      </c>
      <c r="C234" s="12" t="s">
        <v>793</v>
      </c>
      <c r="D234" s="12" t="s">
        <v>548</v>
      </c>
      <c r="E234" s="12" t="s">
        <v>543</v>
      </c>
      <c r="F234" s="8" t="s">
        <v>549</v>
      </c>
      <c r="G234" s="8" t="s">
        <v>66</v>
      </c>
      <c r="H234" s="8"/>
      <c r="I234" s="8" t="s">
        <v>796</v>
      </c>
      <c r="J234" s="10" t="s">
        <v>36</v>
      </c>
      <c r="K234" s="11" t="s">
        <v>37</v>
      </c>
    </row>
    <row r="235" spans="1:11" x14ac:dyDescent="0.35">
      <c r="A235" s="12" t="s">
        <v>770</v>
      </c>
      <c r="B235" s="12" t="s">
        <v>29</v>
      </c>
      <c r="C235" s="12" t="s">
        <v>797</v>
      </c>
      <c r="D235" s="12" t="s">
        <v>798</v>
      </c>
      <c r="E235" s="12" t="s">
        <v>797</v>
      </c>
      <c r="F235" s="8" t="s">
        <v>799</v>
      </c>
      <c r="G235" s="8" t="s">
        <v>33</v>
      </c>
      <c r="H235" s="8" t="s">
        <v>34</v>
      </c>
      <c r="I235" s="8" t="s">
        <v>800</v>
      </c>
      <c r="J235" s="10" t="s">
        <v>55</v>
      </c>
      <c r="K235" s="11" t="s">
        <v>44</v>
      </c>
    </row>
    <row r="236" spans="1:11" x14ac:dyDescent="0.35">
      <c r="A236" s="12" t="s">
        <v>770</v>
      </c>
      <c r="B236" s="12" t="s">
        <v>29</v>
      </c>
      <c r="C236" s="12" t="s">
        <v>797</v>
      </c>
      <c r="D236" s="12" t="s">
        <v>548</v>
      </c>
      <c r="E236" s="12" t="s">
        <v>543</v>
      </c>
      <c r="F236" s="8" t="s">
        <v>549</v>
      </c>
      <c r="G236" s="8" t="s">
        <v>66</v>
      </c>
      <c r="H236" s="8"/>
      <c r="I236" s="8" t="s">
        <v>800</v>
      </c>
      <c r="J236" s="10" t="s">
        <v>55</v>
      </c>
      <c r="K236" s="11" t="s">
        <v>44</v>
      </c>
    </row>
    <row r="237" spans="1:11" x14ac:dyDescent="0.35">
      <c r="A237" s="12" t="s">
        <v>770</v>
      </c>
      <c r="B237" s="12" t="s">
        <v>29</v>
      </c>
      <c r="C237" s="12" t="s">
        <v>801</v>
      </c>
      <c r="D237" s="12" t="s">
        <v>802</v>
      </c>
      <c r="E237" s="12" t="s">
        <v>803</v>
      </c>
      <c r="F237" s="8" t="s">
        <v>804</v>
      </c>
      <c r="G237" s="8" t="s">
        <v>53</v>
      </c>
      <c r="H237" s="8"/>
      <c r="I237" s="8" t="s">
        <v>805</v>
      </c>
      <c r="J237" s="10" t="s">
        <v>55</v>
      </c>
      <c r="K237" s="11" t="s">
        <v>44</v>
      </c>
    </row>
    <row r="238" spans="1:11" x14ac:dyDescent="0.35">
      <c r="A238" s="12" t="s">
        <v>770</v>
      </c>
      <c r="B238" s="12" t="s">
        <v>29</v>
      </c>
      <c r="C238" s="12" t="s">
        <v>801</v>
      </c>
      <c r="D238" s="12" t="s">
        <v>806</v>
      </c>
      <c r="E238" s="12" t="s">
        <v>807</v>
      </c>
      <c r="F238" s="8" t="s">
        <v>808</v>
      </c>
      <c r="G238" s="8" t="s">
        <v>53</v>
      </c>
      <c r="H238" s="8"/>
      <c r="I238" s="8" t="s">
        <v>805</v>
      </c>
      <c r="J238" s="10" t="s">
        <v>55</v>
      </c>
      <c r="K238" s="11" t="s">
        <v>44</v>
      </c>
    </row>
    <row r="239" spans="1:11" x14ac:dyDescent="0.35">
      <c r="A239" s="12" t="s">
        <v>770</v>
      </c>
      <c r="B239" s="12" t="s">
        <v>29</v>
      </c>
      <c r="C239" s="12" t="s">
        <v>801</v>
      </c>
      <c r="D239" s="12" t="s">
        <v>809</v>
      </c>
      <c r="E239" s="12" t="s">
        <v>810</v>
      </c>
      <c r="F239" s="8" t="s">
        <v>811</v>
      </c>
      <c r="G239" s="8" t="s">
        <v>53</v>
      </c>
      <c r="H239" s="8"/>
      <c r="I239" s="8" t="s">
        <v>805</v>
      </c>
      <c r="J239" s="10" t="s">
        <v>55</v>
      </c>
      <c r="K239" s="11" t="s">
        <v>44</v>
      </c>
    </row>
    <row r="240" spans="1:11" x14ac:dyDescent="0.35">
      <c r="A240" s="12" t="s">
        <v>770</v>
      </c>
      <c r="B240" s="12" t="s">
        <v>29</v>
      </c>
      <c r="C240" s="12" t="s">
        <v>801</v>
      </c>
      <c r="D240" s="12" t="s">
        <v>812</v>
      </c>
      <c r="E240" s="12" t="s">
        <v>813</v>
      </c>
      <c r="F240" s="8" t="s">
        <v>814</v>
      </c>
      <c r="G240" s="8" t="s">
        <v>53</v>
      </c>
      <c r="H240" s="8"/>
      <c r="I240" s="8" t="s">
        <v>805</v>
      </c>
      <c r="J240" s="10" t="s">
        <v>55</v>
      </c>
      <c r="K240" s="11" t="s">
        <v>44</v>
      </c>
    </row>
    <row r="241" spans="1:11" x14ac:dyDescent="0.35">
      <c r="A241" s="12" t="s">
        <v>770</v>
      </c>
      <c r="B241" s="12" t="s">
        <v>29</v>
      </c>
      <c r="C241" s="12" t="s">
        <v>815</v>
      </c>
      <c r="D241" s="12" t="s">
        <v>816</v>
      </c>
      <c r="E241" s="12" t="s">
        <v>817</v>
      </c>
      <c r="F241" s="8" t="s">
        <v>818</v>
      </c>
      <c r="G241" s="8" t="s">
        <v>92</v>
      </c>
      <c r="H241" s="8"/>
      <c r="I241" s="8" t="s">
        <v>819</v>
      </c>
      <c r="J241" s="10" t="s">
        <v>55</v>
      </c>
      <c r="K241" s="11" t="s">
        <v>44</v>
      </c>
    </row>
    <row r="242" spans="1:11" x14ac:dyDescent="0.35">
      <c r="A242" s="12" t="s">
        <v>770</v>
      </c>
      <c r="B242" s="12" t="s">
        <v>29</v>
      </c>
      <c r="C242" s="12" t="s">
        <v>815</v>
      </c>
      <c r="D242" s="12" t="s">
        <v>820</v>
      </c>
      <c r="E242" s="12" t="s">
        <v>821</v>
      </c>
      <c r="F242" s="8" t="s">
        <v>822</v>
      </c>
      <c r="G242" s="8" t="s">
        <v>53</v>
      </c>
      <c r="H242" s="8"/>
      <c r="I242" s="8" t="s">
        <v>819</v>
      </c>
      <c r="J242" s="10" t="s">
        <v>55</v>
      </c>
      <c r="K242" s="11" t="s">
        <v>44</v>
      </c>
    </row>
    <row r="243" spans="1:11" x14ac:dyDescent="0.35">
      <c r="A243" s="12" t="s">
        <v>770</v>
      </c>
      <c r="B243" s="12" t="s">
        <v>29</v>
      </c>
      <c r="C243" s="12" t="s">
        <v>815</v>
      </c>
      <c r="D243" s="12" t="s">
        <v>823</v>
      </c>
      <c r="E243" s="12" t="s">
        <v>824</v>
      </c>
      <c r="F243" s="8" t="s">
        <v>825</v>
      </c>
      <c r="G243" s="8" t="s">
        <v>53</v>
      </c>
      <c r="H243" s="8"/>
      <c r="I243" s="8" t="s">
        <v>819</v>
      </c>
      <c r="J243" s="10" t="s">
        <v>55</v>
      </c>
      <c r="K243" s="11" t="s">
        <v>44</v>
      </c>
    </row>
    <row r="244" spans="1:11" x14ac:dyDescent="0.35">
      <c r="A244" s="12" t="s">
        <v>770</v>
      </c>
      <c r="B244" s="12" t="s">
        <v>29</v>
      </c>
      <c r="C244" s="12" t="s">
        <v>815</v>
      </c>
      <c r="D244" s="12" t="s">
        <v>826</v>
      </c>
      <c r="E244" s="12" t="s">
        <v>827</v>
      </c>
      <c r="F244" s="8" t="s">
        <v>828</v>
      </c>
      <c r="G244" s="8" t="s">
        <v>53</v>
      </c>
      <c r="H244" s="8"/>
      <c r="I244" s="8" t="s">
        <v>819</v>
      </c>
      <c r="J244" s="10" t="s">
        <v>55</v>
      </c>
      <c r="K244" s="11" t="s">
        <v>44</v>
      </c>
    </row>
    <row r="245" spans="1:11" x14ac:dyDescent="0.35">
      <c r="A245" s="12" t="s">
        <v>770</v>
      </c>
      <c r="B245" s="12" t="s">
        <v>29</v>
      </c>
      <c r="C245" s="12" t="s">
        <v>815</v>
      </c>
      <c r="D245" s="12" t="s">
        <v>829</v>
      </c>
      <c r="E245" s="12" t="s">
        <v>830</v>
      </c>
      <c r="F245" s="8" t="s">
        <v>831</v>
      </c>
      <c r="G245" s="8" t="s">
        <v>92</v>
      </c>
      <c r="H245" s="8"/>
      <c r="I245" s="8" t="s">
        <v>819</v>
      </c>
      <c r="J245" s="10" t="s">
        <v>55</v>
      </c>
      <c r="K245" s="11" t="s">
        <v>44</v>
      </c>
    </row>
    <row r="246" spans="1:11" x14ac:dyDescent="0.35">
      <c r="A246" s="12" t="s">
        <v>770</v>
      </c>
      <c r="B246" s="12" t="s">
        <v>29</v>
      </c>
      <c r="C246" s="12" t="s">
        <v>832</v>
      </c>
      <c r="D246" s="12" t="s">
        <v>833</v>
      </c>
      <c r="E246" s="12" t="s">
        <v>834</v>
      </c>
      <c r="F246" s="8" t="s">
        <v>835</v>
      </c>
      <c r="G246" s="8" t="s">
        <v>53</v>
      </c>
      <c r="H246" s="8"/>
      <c r="I246" s="8" t="s">
        <v>836</v>
      </c>
      <c r="J246" s="10" t="s">
        <v>36</v>
      </c>
      <c r="K246" s="11" t="s">
        <v>37</v>
      </c>
    </row>
    <row r="247" spans="1:11" x14ac:dyDescent="0.35">
      <c r="A247" s="12" t="s">
        <v>770</v>
      </c>
      <c r="B247" s="12" t="s">
        <v>29</v>
      </c>
      <c r="C247" s="12" t="s">
        <v>832</v>
      </c>
      <c r="D247" s="12" t="s">
        <v>837</v>
      </c>
      <c r="E247" s="12" t="s">
        <v>838</v>
      </c>
      <c r="F247" s="8" t="s">
        <v>839</v>
      </c>
      <c r="G247" s="8" t="s">
        <v>53</v>
      </c>
      <c r="H247" s="8"/>
      <c r="I247" s="8" t="s">
        <v>836</v>
      </c>
      <c r="J247" s="10" t="s">
        <v>36</v>
      </c>
      <c r="K247" s="11" t="s">
        <v>37</v>
      </c>
    </row>
    <row r="248" spans="1:11" x14ac:dyDescent="0.35">
      <c r="A248" s="12" t="s">
        <v>770</v>
      </c>
      <c r="B248" s="12" t="s">
        <v>29</v>
      </c>
      <c r="C248" s="12" t="s">
        <v>840</v>
      </c>
      <c r="D248" s="12" t="s">
        <v>841</v>
      </c>
      <c r="E248" s="12" t="s">
        <v>842</v>
      </c>
      <c r="F248" s="8" t="s">
        <v>843</v>
      </c>
      <c r="G248" s="8" t="s">
        <v>53</v>
      </c>
      <c r="H248" s="8"/>
      <c r="I248" s="8" t="s">
        <v>844</v>
      </c>
      <c r="J248" s="10" t="s">
        <v>36</v>
      </c>
      <c r="K248" s="11" t="s">
        <v>37</v>
      </c>
    </row>
    <row r="249" spans="1:11" x14ac:dyDescent="0.35">
      <c r="A249" s="12" t="s">
        <v>770</v>
      </c>
      <c r="B249" s="12" t="s">
        <v>29</v>
      </c>
      <c r="C249" s="12" t="s">
        <v>840</v>
      </c>
      <c r="D249" s="12" t="s">
        <v>845</v>
      </c>
      <c r="E249" s="12" t="s">
        <v>571</v>
      </c>
      <c r="F249" s="8" t="s">
        <v>846</v>
      </c>
      <c r="G249" s="8" t="s">
        <v>53</v>
      </c>
      <c r="H249" s="8"/>
      <c r="I249" s="8" t="s">
        <v>844</v>
      </c>
      <c r="J249" s="10" t="s">
        <v>36</v>
      </c>
      <c r="K249" s="11" t="s">
        <v>37</v>
      </c>
    </row>
    <row r="250" spans="1:11" x14ac:dyDescent="0.35">
      <c r="A250" s="12" t="s">
        <v>847</v>
      </c>
      <c r="B250" s="12" t="s">
        <v>29</v>
      </c>
      <c r="C250" s="12" t="s">
        <v>848</v>
      </c>
      <c r="D250" s="8" t="s">
        <v>849</v>
      </c>
      <c r="E250" s="8" t="s">
        <v>848</v>
      </c>
      <c r="F250" s="8" t="s">
        <v>850</v>
      </c>
      <c r="G250" s="8" t="s">
        <v>33</v>
      </c>
      <c r="H250" s="8" t="s">
        <v>34</v>
      </c>
      <c r="I250" s="8" t="s">
        <v>851</v>
      </c>
      <c r="J250" s="10" t="s">
        <v>36</v>
      </c>
      <c r="K250" s="11" t="s">
        <v>37</v>
      </c>
    </row>
    <row r="251" spans="1:11" x14ac:dyDescent="0.35">
      <c r="A251" s="12" t="s">
        <v>847</v>
      </c>
      <c r="B251" s="12" t="s">
        <v>29</v>
      </c>
      <c r="C251" s="12" t="s">
        <v>848</v>
      </c>
      <c r="D251" s="8" t="s">
        <v>852</v>
      </c>
      <c r="E251" s="8" t="s">
        <v>853</v>
      </c>
      <c r="F251" s="8" t="s">
        <v>854</v>
      </c>
      <c r="G251" s="8" t="s">
        <v>41</v>
      </c>
      <c r="H251" s="8"/>
      <c r="I251" s="8" t="s">
        <v>851</v>
      </c>
      <c r="J251" s="10" t="s">
        <v>36</v>
      </c>
      <c r="K251" s="11" t="s">
        <v>37</v>
      </c>
    </row>
    <row r="252" spans="1:11" x14ac:dyDescent="0.35">
      <c r="A252" s="12" t="s">
        <v>847</v>
      </c>
      <c r="B252" s="12" t="s">
        <v>29</v>
      </c>
      <c r="C252" s="12" t="s">
        <v>848</v>
      </c>
      <c r="D252" s="8" t="s">
        <v>855</v>
      </c>
      <c r="E252" s="8" t="s">
        <v>856</v>
      </c>
      <c r="F252" s="8" t="s">
        <v>857</v>
      </c>
      <c r="G252" s="8" t="s">
        <v>66</v>
      </c>
      <c r="H252" s="8"/>
      <c r="I252" s="8" t="s">
        <v>851</v>
      </c>
      <c r="J252" s="10" t="s">
        <v>36</v>
      </c>
      <c r="K252" s="11" t="s">
        <v>37</v>
      </c>
    </row>
    <row r="253" spans="1:11" x14ac:dyDescent="0.35">
      <c r="A253" s="12" t="s">
        <v>847</v>
      </c>
      <c r="B253" s="12" t="s">
        <v>29</v>
      </c>
      <c r="C253" s="12" t="s">
        <v>858</v>
      </c>
      <c r="D253" s="8" t="s">
        <v>859</v>
      </c>
      <c r="E253" s="8" t="s">
        <v>858</v>
      </c>
      <c r="F253" s="8" t="s">
        <v>860</v>
      </c>
      <c r="G253" s="8" t="s">
        <v>53</v>
      </c>
      <c r="H253" s="8"/>
      <c r="I253" s="8" t="s">
        <v>861</v>
      </c>
      <c r="J253" s="10" t="s">
        <v>862</v>
      </c>
      <c r="K253" s="11" t="s">
        <v>44</v>
      </c>
    </row>
    <row r="254" spans="1:11" x14ac:dyDescent="0.35">
      <c r="A254" s="12" t="s">
        <v>847</v>
      </c>
      <c r="B254" s="12" t="s">
        <v>29</v>
      </c>
      <c r="C254" s="12" t="s">
        <v>858</v>
      </c>
      <c r="D254" s="8" t="s">
        <v>863</v>
      </c>
      <c r="E254" s="8" t="s">
        <v>864</v>
      </c>
      <c r="F254" s="8" t="s">
        <v>865</v>
      </c>
      <c r="G254" s="8" t="s">
        <v>53</v>
      </c>
      <c r="H254" s="8"/>
      <c r="I254" s="8" t="s">
        <v>861</v>
      </c>
      <c r="J254" s="10" t="s">
        <v>862</v>
      </c>
      <c r="K254" s="11" t="s">
        <v>44</v>
      </c>
    </row>
    <row r="255" spans="1:11" x14ac:dyDescent="0.35">
      <c r="A255" s="12" t="s">
        <v>847</v>
      </c>
      <c r="B255" s="12" t="s">
        <v>29</v>
      </c>
      <c r="C255" s="12" t="s">
        <v>858</v>
      </c>
      <c r="D255" s="8" t="s">
        <v>866</v>
      </c>
      <c r="E255" s="8" t="s">
        <v>867</v>
      </c>
      <c r="F255" s="8" t="s">
        <v>868</v>
      </c>
      <c r="G255" s="8" t="s">
        <v>53</v>
      </c>
      <c r="H255" s="8"/>
      <c r="I255" s="8" t="s">
        <v>861</v>
      </c>
      <c r="J255" s="10" t="s">
        <v>862</v>
      </c>
      <c r="K255" s="11" t="s">
        <v>44</v>
      </c>
    </row>
    <row r="256" spans="1:11" x14ac:dyDescent="0.35">
      <c r="A256" s="12" t="s">
        <v>847</v>
      </c>
      <c r="B256" s="12" t="s">
        <v>29</v>
      </c>
      <c r="C256" s="12" t="s">
        <v>869</v>
      </c>
      <c r="D256" s="8" t="s">
        <v>870</v>
      </c>
      <c r="E256" s="8" t="s">
        <v>871</v>
      </c>
      <c r="F256" s="8" t="s">
        <v>872</v>
      </c>
      <c r="G256" s="8" t="s">
        <v>53</v>
      </c>
      <c r="H256" s="8"/>
      <c r="I256" s="8" t="s">
        <v>873</v>
      </c>
      <c r="J256" s="10" t="s">
        <v>36</v>
      </c>
      <c r="K256" s="11" t="s">
        <v>37</v>
      </c>
    </row>
    <row r="257" spans="1:11" x14ac:dyDescent="0.35">
      <c r="A257" s="8" t="s">
        <v>874</v>
      </c>
      <c r="B257" s="8" t="s">
        <v>29</v>
      </c>
      <c r="C257" s="8" t="s">
        <v>875</v>
      </c>
      <c r="D257" s="8" t="s">
        <v>876</v>
      </c>
      <c r="E257" s="8" t="s">
        <v>875</v>
      </c>
      <c r="F257" s="9" t="s">
        <v>877</v>
      </c>
      <c r="G257" s="9" t="s">
        <v>33</v>
      </c>
      <c r="H257" s="9"/>
      <c r="I257" s="9" t="s">
        <v>878</v>
      </c>
      <c r="J257" s="10" t="s">
        <v>62</v>
      </c>
      <c r="K257" s="11" t="s">
        <v>37</v>
      </c>
    </row>
    <row r="258" spans="1:11" x14ac:dyDescent="0.35">
      <c r="A258" s="8" t="s">
        <v>874</v>
      </c>
      <c r="B258" s="8" t="s">
        <v>29</v>
      </c>
      <c r="C258" s="8" t="s">
        <v>879</v>
      </c>
      <c r="D258" s="8" t="s">
        <v>880</v>
      </c>
      <c r="E258" s="8" t="s">
        <v>879</v>
      </c>
      <c r="F258" s="9" t="s">
        <v>881</v>
      </c>
      <c r="G258" s="9" t="s">
        <v>33</v>
      </c>
      <c r="H258" s="9" t="s">
        <v>34</v>
      </c>
      <c r="I258" s="9" t="s">
        <v>882</v>
      </c>
      <c r="J258" s="10" t="s">
        <v>412</v>
      </c>
      <c r="K258" s="11" t="s">
        <v>44</v>
      </c>
    </row>
    <row r="259" spans="1:11" x14ac:dyDescent="0.35">
      <c r="A259" s="8" t="s">
        <v>874</v>
      </c>
      <c r="B259" s="8" t="s">
        <v>29</v>
      </c>
      <c r="C259" s="8" t="s">
        <v>883</v>
      </c>
      <c r="D259" s="8" t="s">
        <v>884</v>
      </c>
      <c r="E259" s="8" t="s">
        <v>883</v>
      </c>
      <c r="F259" s="9" t="s">
        <v>885</v>
      </c>
      <c r="G259" s="9" t="s">
        <v>41</v>
      </c>
      <c r="H259" s="9"/>
      <c r="I259" s="9" t="s">
        <v>886</v>
      </c>
      <c r="J259" s="10" t="s">
        <v>36</v>
      </c>
      <c r="K259" s="11" t="s">
        <v>37</v>
      </c>
    </row>
    <row r="260" spans="1:11" x14ac:dyDescent="0.35">
      <c r="A260" s="8" t="s">
        <v>874</v>
      </c>
      <c r="B260" s="8" t="s">
        <v>29</v>
      </c>
      <c r="C260" s="8" t="s">
        <v>883</v>
      </c>
      <c r="D260" s="8" t="s">
        <v>583</v>
      </c>
      <c r="E260" s="8" t="s">
        <v>584</v>
      </c>
      <c r="F260" s="9" t="s">
        <v>585</v>
      </c>
      <c r="G260" s="9" t="s">
        <v>48</v>
      </c>
      <c r="H260" s="9"/>
      <c r="I260" s="9" t="s">
        <v>886</v>
      </c>
      <c r="J260" s="10" t="s">
        <v>36</v>
      </c>
      <c r="K260" s="11" t="s">
        <v>37</v>
      </c>
    </row>
    <row r="261" spans="1:11" x14ac:dyDescent="0.35">
      <c r="A261" s="8" t="s">
        <v>874</v>
      </c>
      <c r="B261" s="8" t="s">
        <v>29</v>
      </c>
      <c r="C261" s="8" t="s">
        <v>887</v>
      </c>
      <c r="D261" s="8" t="s">
        <v>888</v>
      </c>
      <c r="E261" s="8" t="s">
        <v>887</v>
      </c>
      <c r="F261" s="9" t="s">
        <v>889</v>
      </c>
      <c r="G261" s="9" t="s">
        <v>33</v>
      </c>
      <c r="H261" s="9"/>
      <c r="I261" s="9" t="s">
        <v>890</v>
      </c>
      <c r="J261" s="10" t="s">
        <v>862</v>
      </c>
      <c r="K261" s="11" t="s">
        <v>44</v>
      </c>
    </row>
    <row r="262" spans="1:11" x14ac:dyDescent="0.35">
      <c r="A262" s="8" t="s">
        <v>874</v>
      </c>
      <c r="B262" s="8" t="s">
        <v>29</v>
      </c>
      <c r="C262" s="8" t="s">
        <v>887</v>
      </c>
      <c r="D262" s="8" t="s">
        <v>891</v>
      </c>
      <c r="E262" s="8" t="s">
        <v>892</v>
      </c>
      <c r="F262" s="9" t="s">
        <v>893</v>
      </c>
      <c r="G262" s="9" t="s">
        <v>48</v>
      </c>
      <c r="H262" s="9"/>
      <c r="I262" s="9" t="s">
        <v>890</v>
      </c>
      <c r="J262" s="10" t="s">
        <v>862</v>
      </c>
      <c r="K262" s="11" t="s">
        <v>44</v>
      </c>
    </row>
    <row r="263" spans="1:11" x14ac:dyDescent="0.35">
      <c r="A263" s="8">
        <v>15</v>
      </c>
      <c r="B263" s="8" t="s">
        <v>29</v>
      </c>
      <c r="C263" s="8" t="s">
        <v>894</v>
      </c>
      <c r="D263" s="8" t="s">
        <v>895</v>
      </c>
      <c r="E263" s="8" t="s">
        <v>894</v>
      </c>
      <c r="F263" s="9" t="s">
        <v>896</v>
      </c>
      <c r="G263" s="9" t="s">
        <v>33</v>
      </c>
      <c r="H263" s="9"/>
      <c r="I263" s="9" t="s">
        <v>897</v>
      </c>
      <c r="J263" s="10" t="s">
        <v>36</v>
      </c>
      <c r="K263" s="11" t="s">
        <v>37</v>
      </c>
    </row>
    <row r="264" spans="1:11" x14ac:dyDescent="0.35">
      <c r="A264" s="8" t="s">
        <v>874</v>
      </c>
      <c r="B264" s="8" t="s">
        <v>29</v>
      </c>
      <c r="C264" s="8" t="s">
        <v>898</v>
      </c>
      <c r="D264" s="8" t="s">
        <v>899</v>
      </c>
      <c r="E264" s="8" t="s">
        <v>900</v>
      </c>
      <c r="F264" s="9" t="s">
        <v>901</v>
      </c>
      <c r="G264" s="9" t="s">
        <v>33</v>
      </c>
      <c r="H264" s="9"/>
      <c r="I264" s="9" t="s">
        <v>902</v>
      </c>
      <c r="J264" s="10" t="s">
        <v>62</v>
      </c>
      <c r="K264" s="11" t="s">
        <v>37</v>
      </c>
    </row>
    <row r="265" spans="1:11" x14ac:dyDescent="0.35">
      <c r="A265" s="8" t="s">
        <v>874</v>
      </c>
      <c r="B265" s="8" t="s">
        <v>29</v>
      </c>
      <c r="C265" s="8" t="s">
        <v>898</v>
      </c>
      <c r="D265" s="8" t="s">
        <v>903</v>
      </c>
      <c r="E265" s="8" t="s">
        <v>904</v>
      </c>
      <c r="F265" s="9" t="s">
        <v>905</v>
      </c>
      <c r="G265" s="9" t="s">
        <v>41</v>
      </c>
      <c r="H265" s="9"/>
      <c r="I265" s="9" t="s">
        <v>902</v>
      </c>
      <c r="J265" s="10" t="s">
        <v>62</v>
      </c>
      <c r="K265" s="11" t="s">
        <v>37</v>
      </c>
    </row>
    <row r="266" spans="1:11" x14ac:dyDescent="0.35">
      <c r="A266" s="8" t="s">
        <v>874</v>
      </c>
      <c r="B266" s="8" t="s">
        <v>29</v>
      </c>
      <c r="C266" s="8" t="s">
        <v>906</v>
      </c>
      <c r="D266" s="8" t="s">
        <v>907</v>
      </c>
      <c r="E266" s="8" t="s">
        <v>908</v>
      </c>
      <c r="F266" s="9" t="s">
        <v>909</v>
      </c>
      <c r="G266" s="9" t="s">
        <v>33</v>
      </c>
      <c r="H266" s="9" t="s">
        <v>34</v>
      </c>
      <c r="I266" s="9" t="s">
        <v>910</v>
      </c>
      <c r="J266" s="10" t="s">
        <v>62</v>
      </c>
      <c r="K266" s="11" t="s">
        <v>37</v>
      </c>
    </row>
    <row r="267" spans="1:11" x14ac:dyDescent="0.35">
      <c r="A267" s="8" t="s">
        <v>874</v>
      </c>
      <c r="B267" s="8" t="s">
        <v>29</v>
      </c>
      <c r="C267" s="8" t="s">
        <v>906</v>
      </c>
      <c r="D267" s="8" t="s">
        <v>911</v>
      </c>
      <c r="E267" s="8" t="s">
        <v>912</v>
      </c>
      <c r="F267" s="9" t="s">
        <v>913</v>
      </c>
      <c r="G267" s="9" t="s">
        <v>41</v>
      </c>
      <c r="H267" s="9"/>
      <c r="I267" s="9" t="s">
        <v>910</v>
      </c>
      <c r="J267" s="10" t="s">
        <v>62</v>
      </c>
      <c r="K267" s="11" t="s">
        <v>37</v>
      </c>
    </row>
    <row r="268" spans="1:11" x14ac:dyDescent="0.35">
      <c r="A268" s="8" t="s">
        <v>874</v>
      </c>
      <c r="B268" s="8" t="s">
        <v>29</v>
      </c>
      <c r="C268" s="8" t="s">
        <v>906</v>
      </c>
      <c r="D268" s="8" t="s">
        <v>583</v>
      </c>
      <c r="E268" s="8" t="s">
        <v>584</v>
      </c>
      <c r="F268" s="9" t="s">
        <v>585</v>
      </c>
      <c r="G268" s="9" t="s">
        <v>48</v>
      </c>
      <c r="H268" s="9"/>
      <c r="I268" s="9" t="s">
        <v>910</v>
      </c>
      <c r="J268" s="10" t="s">
        <v>62</v>
      </c>
      <c r="K268" s="11" t="s">
        <v>37</v>
      </c>
    </row>
    <row r="269" spans="1:11" x14ac:dyDescent="0.35">
      <c r="A269" s="8" t="s">
        <v>874</v>
      </c>
      <c r="B269" s="8" t="s">
        <v>29</v>
      </c>
      <c r="C269" s="8" t="s">
        <v>914</v>
      </c>
      <c r="D269" s="8" t="s">
        <v>915</v>
      </c>
      <c r="E269" s="8" t="s">
        <v>916</v>
      </c>
      <c r="F269" s="9" t="s">
        <v>917</v>
      </c>
      <c r="G269" s="9" t="s">
        <v>53</v>
      </c>
      <c r="H269" s="9"/>
      <c r="I269" s="9" t="s">
        <v>918</v>
      </c>
      <c r="J269" s="10" t="s">
        <v>36</v>
      </c>
      <c r="K269" s="11" t="s">
        <v>37</v>
      </c>
    </row>
    <row r="270" spans="1:11" x14ac:dyDescent="0.35">
      <c r="A270" s="8" t="s">
        <v>874</v>
      </c>
      <c r="B270" s="8" t="s">
        <v>29</v>
      </c>
      <c r="C270" s="8" t="s">
        <v>914</v>
      </c>
      <c r="D270" s="8" t="s">
        <v>919</v>
      </c>
      <c r="E270" s="8" t="s">
        <v>920</v>
      </c>
      <c r="F270" s="9" t="s">
        <v>921</v>
      </c>
      <c r="G270" s="9" t="s">
        <v>53</v>
      </c>
      <c r="H270" s="9"/>
      <c r="I270" s="9" t="s">
        <v>918</v>
      </c>
      <c r="J270" s="10" t="s">
        <v>36</v>
      </c>
      <c r="K270" s="11" t="s">
        <v>37</v>
      </c>
    </row>
    <row r="271" spans="1:11" x14ac:dyDescent="0.35">
      <c r="A271" s="8" t="s">
        <v>874</v>
      </c>
      <c r="B271" s="8" t="s">
        <v>29</v>
      </c>
      <c r="C271" s="8" t="s">
        <v>914</v>
      </c>
      <c r="D271" s="8" t="s">
        <v>922</v>
      </c>
      <c r="E271" s="8" t="s">
        <v>923</v>
      </c>
      <c r="F271" s="9" t="s">
        <v>924</v>
      </c>
      <c r="G271" s="9" t="s">
        <v>92</v>
      </c>
      <c r="H271" s="9"/>
      <c r="I271" s="9" t="s">
        <v>918</v>
      </c>
      <c r="J271" s="10" t="s">
        <v>36</v>
      </c>
      <c r="K271" s="11" t="s">
        <v>37</v>
      </c>
    </row>
    <row r="272" spans="1:11" x14ac:dyDescent="0.35">
      <c r="A272" s="8" t="s">
        <v>874</v>
      </c>
      <c r="B272" s="8" t="s">
        <v>29</v>
      </c>
      <c r="C272" s="8" t="s">
        <v>914</v>
      </c>
      <c r="D272" s="8" t="s">
        <v>925</v>
      </c>
      <c r="E272" s="8" t="s">
        <v>926</v>
      </c>
      <c r="F272" s="9" t="s">
        <v>927</v>
      </c>
      <c r="G272" s="9" t="s">
        <v>53</v>
      </c>
      <c r="H272" s="9"/>
      <c r="I272" s="9" t="s">
        <v>918</v>
      </c>
      <c r="J272" s="10" t="s">
        <v>36</v>
      </c>
      <c r="K272" s="11" t="s">
        <v>37</v>
      </c>
    </row>
    <row r="273" spans="1:11" x14ac:dyDescent="0.35">
      <c r="A273" s="8" t="s">
        <v>874</v>
      </c>
      <c r="B273" s="8" t="s">
        <v>29</v>
      </c>
      <c r="C273" s="8" t="s">
        <v>928</v>
      </c>
      <c r="D273" s="8" t="s">
        <v>929</v>
      </c>
      <c r="E273" s="8" t="s">
        <v>930</v>
      </c>
      <c r="F273" s="9" t="s">
        <v>931</v>
      </c>
      <c r="G273" s="9" t="s">
        <v>53</v>
      </c>
      <c r="H273" s="9"/>
      <c r="I273" s="9" t="s">
        <v>932</v>
      </c>
      <c r="J273" s="10" t="s">
        <v>62</v>
      </c>
      <c r="K273" s="11" t="s">
        <v>37</v>
      </c>
    </row>
    <row r="274" spans="1:11" x14ac:dyDescent="0.35">
      <c r="A274" s="8" t="s">
        <v>874</v>
      </c>
      <c r="B274" s="8" t="s">
        <v>29</v>
      </c>
      <c r="C274" s="8" t="s">
        <v>928</v>
      </c>
      <c r="D274" s="8" t="s">
        <v>654</v>
      </c>
      <c r="E274" s="8" t="s">
        <v>655</v>
      </c>
      <c r="F274" s="9" t="s">
        <v>656</v>
      </c>
      <c r="G274" s="9" t="s">
        <v>53</v>
      </c>
      <c r="H274" s="9"/>
      <c r="I274" s="9" t="s">
        <v>932</v>
      </c>
      <c r="J274" s="10" t="s">
        <v>62</v>
      </c>
      <c r="K274" s="11" t="s">
        <v>37</v>
      </c>
    </row>
    <row r="275" spans="1:11" x14ac:dyDescent="0.35">
      <c r="A275" s="8" t="s">
        <v>874</v>
      </c>
      <c r="B275" s="8" t="s">
        <v>29</v>
      </c>
      <c r="C275" s="8" t="s">
        <v>933</v>
      </c>
      <c r="D275" s="8" t="s">
        <v>934</v>
      </c>
      <c r="E275" s="8" t="s">
        <v>935</v>
      </c>
      <c r="F275" s="9" t="s">
        <v>936</v>
      </c>
      <c r="G275" s="9" t="s">
        <v>41</v>
      </c>
      <c r="H275" s="9"/>
      <c r="I275" s="9" t="s">
        <v>937</v>
      </c>
      <c r="J275" s="10" t="s">
        <v>486</v>
      </c>
      <c r="K275" s="11" t="s">
        <v>44</v>
      </c>
    </row>
    <row r="276" spans="1:11" x14ac:dyDescent="0.35">
      <c r="A276" s="8" t="s">
        <v>874</v>
      </c>
      <c r="B276" s="8" t="s">
        <v>29</v>
      </c>
      <c r="C276" s="8" t="s">
        <v>933</v>
      </c>
      <c r="D276" s="8" t="s">
        <v>938</v>
      </c>
      <c r="E276" s="8" t="s">
        <v>939</v>
      </c>
      <c r="F276" s="9" t="s">
        <v>940</v>
      </c>
      <c r="G276" s="9" t="s">
        <v>53</v>
      </c>
      <c r="H276" s="9"/>
      <c r="I276" s="9" t="s">
        <v>937</v>
      </c>
      <c r="J276" s="10" t="s">
        <v>486</v>
      </c>
      <c r="K276" s="11" t="s">
        <v>44</v>
      </c>
    </row>
    <row r="277" spans="1:11" x14ac:dyDescent="0.35">
      <c r="A277" s="8" t="s">
        <v>874</v>
      </c>
      <c r="B277" s="8" t="s">
        <v>29</v>
      </c>
      <c r="C277" s="8" t="s">
        <v>941</v>
      </c>
      <c r="D277" s="8" t="s">
        <v>942</v>
      </c>
      <c r="E277" s="8" t="s">
        <v>943</v>
      </c>
      <c r="F277" s="9" t="s">
        <v>944</v>
      </c>
      <c r="G277" s="9" t="s">
        <v>53</v>
      </c>
      <c r="H277" s="9"/>
      <c r="I277" s="9" t="s">
        <v>945</v>
      </c>
      <c r="J277" s="10" t="s">
        <v>36</v>
      </c>
      <c r="K277" s="11" t="s">
        <v>37</v>
      </c>
    </row>
    <row r="278" spans="1:11" ht="29" x14ac:dyDescent="0.35">
      <c r="A278" s="8" t="s">
        <v>946</v>
      </c>
      <c r="B278" s="8" t="s">
        <v>29</v>
      </c>
      <c r="C278" s="8" t="s">
        <v>947</v>
      </c>
      <c r="D278" s="8" t="s">
        <v>948</v>
      </c>
      <c r="E278" s="8" t="s">
        <v>947</v>
      </c>
      <c r="F278" s="9" t="s">
        <v>949</v>
      </c>
      <c r="G278" s="9" t="s">
        <v>33</v>
      </c>
      <c r="H278" s="9" t="s">
        <v>34</v>
      </c>
      <c r="I278" s="9" t="s">
        <v>950</v>
      </c>
      <c r="J278" s="10" t="s">
        <v>862</v>
      </c>
      <c r="K278" s="11" t="s">
        <v>44</v>
      </c>
    </row>
    <row r="279" spans="1:11" ht="29" x14ac:dyDescent="0.35">
      <c r="A279" s="8" t="s">
        <v>946</v>
      </c>
      <c r="B279" s="8" t="s">
        <v>29</v>
      </c>
      <c r="C279" s="8" t="s">
        <v>947</v>
      </c>
      <c r="D279" s="8" t="s">
        <v>951</v>
      </c>
      <c r="E279" s="8" t="s">
        <v>952</v>
      </c>
      <c r="F279" s="9" t="s">
        <v>953</v>
      </c>
      <c r="G279" s="9" t="s">
        <v>33</v>
      </c>
      <c r="H279" s="9"/>
      <c r="I279" s="9" t="s">
        <v>950</v>
      </c>
      <c r="J279" s="10" t="s">
        <v>862</v>
      </c>
      <c r="K279" s="11" t="s">
        <v>44</v>
      </c>
    </row>
    <row r="280" spans="1:11" x14ac:dyDescent="0.35">
      <c r="A280" s="8" t="s">
        <v>946</v>
      </c>
      <c r="B280" s="8" t="s">
        <v>29</v>
      </c>
      <c r="C280" s="8" t="s">
        <v>954</v>
      </c>
      <c r="D280" s="8" t="s">
        <v>955</v>
      </c>
      <c r="E280" s="8" t="s">
        <v>954</v>
      </c>
      <c r="F280" s="9" t="s">
        <v>956</v>
      </c>
      <c r="G280" s="9" t="s">
        <v>92</v>
      </c>
      <c r="H280" s="9"/>
      <c r="I280" s="9" t="s">
        <v>957</v>
      </c>
      <c r="J280" s="10" t="s">
        <v>55</v>
      </c>
      <c r="K280" s="11" t="s">
        <v>44</v>
      </c>
    </row>
    <row r="281" spans="1:11" x14ac:dyDescent="0.35">
      <c r="A281" s="8" t="s">
        <v>946</v>
      </c>
      <c r="B281" s="8" t="s">
        <v>29</v>
      </c>
      <c r="C281" s="8" t="s">
        <v>954</v>
      </c>
      <c r="D281" s="8" t="s">
        <v>775</v>
      </c>
      <c r="E281" s="8" t="s">
        <v>776</v>
      </c>
      <c r="F281" s="9" t="s">
        <v>777</v>
      </c>
      <c r="G281" s="9" t="s">
        <v>48</v>
      </c>
      <c r="H281" s="9" t="s">
        <v>34</v>
      </c>
      <c r="I281" s="9" t="s">
        <v>957</v>
      </c>
      <c r="J281" s="10" t="s">
        <v>55</v>
      </c>
      <c r="K281" s="11" t="s">
        <v>44</v>
      </c>
    </row>
    <row r="282" spans="1:11" x14ac:dyDescent="0.35">
      <c r="A282" s="8" t="s">
        <v>946</v>
      </c>
      <c r="B282" s="8" t="s">
        <v>29</v>
      </c>
      <c r="C282" s="8" t="s">
        <v>954</v>
      </c>
      <c r="D282" s="8" t="s">
        <v>958</v>
      </c>
      <c r="E282" s="8" t="s">
        <v>959</v>
      </c>
      <c r="F282" s="9" t="s">
        <v>960</v>
      </c>
      <c r="G282" s="9" t="s">
        <v>66</v>
      </c>
      <c r="H282" s="9"/>
      <c r="I282" s="9" t="s">
        <v>957</v>
      </c>
      <c r="J282" s="10" t="s">
        <v>55</v>
      </c>
      <c r="K282" s="11" t="s">
        <v>44</v>
      </c>
    </row>
    <row r="283" spans="1:11" x14ac:dyDescent="0.35">
      <c r="A283" s="8" t="s">
        <v>946</v>
      </c>
      <c r="B283" s="8" t="s">
        <v>29</v>
      </c>
      <c r="C283" s="8" t="s">
        <v>961</v>
      </c>
      <c r="D283" s="8" t="s">
        <v>962</v>
      </c>
      <c r="E283" s="8" t="s">
        <v>961</v>
      </c>
      <c r="F283" s="9" t="s">
        <v>963</v>
      </c>
      <c r="G283" s="9" t="s">
        <v>33</v>
      </c>
      <c r="H283" s="9"/>
      <c r="I283" s="9" t="s">
        <v>964</v>
      </c>
      <c r="J283" s="10" t="s">
        <v>36</v>
      </c>
      <c r="K283" s="11" t="s">
        <v>37</v>
      </c>
    </row>
    <row r="284" spans="1:11" x14ac:dyDescent="0.35">
      <c r="A284" s="8" t="s">
        <v>946</v>
      </c>
      <c r="B284" s="8" t="s">
        <v>29</v>
      </c>
      <c r="C284" s="8" t="s">
        <v>965</v>
      </c>
      <c r="D284" s="8" t="s">
        <v>966</v>
      </c>
      <c r="E284" s="8" t="s">
        <v>965</v>
      </c>
      <c r="F284" s="9" t="s">
        <v>967</v>
      </c>
      <c r="G284" s="9" t="s">
        <v>41</v>
      </c>
      <c r="H284" s="9"/>
      <c r="I284" s="9" t="s">
        <v>968</v>
      </c>
      <c r="J284" s="10" t="s">
        <v>43</v>
      </c>
      <c r="K284" s="11" t="s">
        <v>44</v>
      </c>
    </row>
    <row r="285" spans="1:11" x14ac:dyDescent="0.35">
      <c r="A285" s="8" t="s">
        <v>946</v>
      </c>
      <c r="B285" s="8" t="s">
        <v>29</v>
      </c>
      <c r="C285" s="8" t="s">
        <v>965</v>
      </c>
      <c r="D285" s="8" t="s">
        <v>969</v>
      </c>
      <c r="E285" s="8" t="s">
        <v>970</v>
      </c>
      <c r="F285" s="9" t="s">
        <v>971</v>
      </c>
      <c r="G285" s="9" t="s">
        <v>53</v>
      </c>
      <c r="H285" s="9"/>
      <c r="I285" s="9" t="s">
        <v>968</v>
      </c>
      <c r="J285" s="10" t="s">
        <v>43</v>
      </c>
      <c r="K285" s="11" t="s">
        <v>44</v>
      </c>
    </row>
    <row r="286" spans="1:11" ht="29" x14ac:dyDescent="0.35">
      <c r="A286" s="8" t="s">
        <v>946</v>
      </c>
      <c r="B286" s="8" t="s">
        <v>29</v>
      </c>
      <c r="C286" s="8" t="s">
        <v>972</v>
      </c>
      <c r="D286" s="8" t="s">
        <v>973</v>
      </c>
      <c r="E286" s="8" t="s">
        <v>972</v>
      </c>
      <c r="F286" s="9" t="s">
        <v>974</v>
      </c>
      <c r="G286" s="9" t="s">
        <v>33</v>
      </c>
      <c r="H286" s="9"/>
      <c r="I286" s="9" t="s">
        <v>975</v>
      </c>
      <c r="J286" s="10" t="s">
        <v>36</v>
      </c>
      <c r="K286" s="11" t="s">
        <v>37</v>
      </c>
    </row>
    <row r="287" spans="1:11" x14ac:dyDescent="0.35">
      <c r="A287" s="8" t="s">
        <v>946</v>
      </c>
      <c r="B287" s="8" t="s">
        <v>29</v>
      </c>
      <c r="C287" s="8" t="s">
        <v>976</v>
      </c>
      <c r="D287" s="8" t="s">
        <v>977</v>
      </c>
      <c r="E287" s="8" t="s">
        <v>976</v>
      </c>
      <c r="F287" s="9" t="s">
        <v>978</v>
      </c>
      <c r="G287" s="9" t="s">
        <v>33</v>
      </c>
      <c r="H287" s="9" t="s">
        <v>34</v>
      </c>
      <c r="I287" s="9" t="s">
        <v>979</v>
      </c>
      <c r="J287" s="10" t="s">
        <v>55</v>
      </c>
      <c r="K287" s="11" t="s">
        <v>44</v>
      </c>
    </row>
    <row r="288" spans="1:11" x14ac:dyDescent="0.35">
      <c r="A288" s="8" t="s">
        <v>946</v>
      </c>
      <c r="B288" s="8" t="s">
        <v>29</v>
      </c>
      <c r="C288" s="8" t="s">
        <v>980</v>
      </c>
      <c r="D288" s="8" t="s">
        <v>981</v>
      </c>
      <c r="E288" s="8" t="s">
        <v>982</v>
      </c>
      <c r="F288" s="9" t="s">
        <v>983</v>
      </c>
      <c r="G288" s="9" t="s">
        <v>53</v>
      </c>
      <c r="H288" s="9"/>
      <c r="I288" s="9" t="s">
        <v>984</v>
      </c>
      <c r="J288" s="10" t="s">
        <v>55</v>
      </c>
      <c r="K288" s="11" t="s">
        <v>44</v>
      </c>
    </row>
    <row r="289" spans="1:11" x14ac:dyDescent="0.35">
      <c r="A289" s="8" t="s">
        <v>946</v>
      </c>
      <c r="B289" s="8" t="s">
        <v>29</v>
      </c>
      <c r="C289" s="8" t="s">
        <v>980</v>
      </c>
      <c r="D289" s="8" t="s">
        <v>985</v>
      </c>
      <c r="E289" s="8" t="s">
        <v>986</v>
      </c>
      <c r="F289" s="9" t="s">
        <v>987</v>
      </c>
      <c r="G289" s="9" t="s">
        <v>53</v>
      </c>
      <c r="H289" s="9"/>
      <c r="I289" s="9" t="s">
        <v>984</v>
      </c>
      <c r="J289" s="10" t="s">
        <v>55</v>
      </c>
      <c r="K289" s="11" t="s">
        <v>44</v>
      </c>
    </row>
    <row r="290" spans="1:11" ht="29" x14ac:dyDescent="0.35">
      <c r="A290" s="8" t="s">
        <v>946</v>
      </c>
      <c r="B290" s="8" t="s">
        <v>29</v>
      </c>
      <c r="C290" s="8" t="s">
        <v>980</v>
      </c>
      <c r="D290" s="8" t="s">
        <v>988</v>
      </c>
      <c r="E290" s="8" t="s">
        <v>989</v>
      </c>
      <c r="F290" s="9" t="s">
        <v>990</v>
      </c>
      <c r="G290" s="9" t="s">
        <v>53</v>
      </c>
      <c r="H290" s="9"/>
      <c r="I290" s="9" t="s">
        <v>984</v>
      </c>
      <c r="J290" s="10" t="s">
        <v>55</v>
      </c>
      <c r="K290" s="11" t="s">
        <v>44</v>
      </c>
    </row>
    <row r="291" spans="1:11" x14ac:dyDescent="0.35">
      <c r="A291" s="8" t="s">
        <v>946</v>
      </c>
      <c r="B291" s="8" t="s">
        <v>29</v>
      </c>
      <c r="C291" s="8" t="s">
        <v>991</v>
      </c>
      <c r="D291" s="8" t="s">
        <v>992</v>
      </c>
      <c r="E291" s="8" t="s">
        <v>993</v>
      </c>
      <c r="F291" s="9" t="s">
        <v>994</v>
      </c>
      <c r="G291" s="9" t="s">
        <v>53</v>
      </c>
      <c r="H291" s="9"/>
      <c r="I291" s="9" t="s">
        <v>995</v>
      </c>
      <c r="J291" s="10" t="s">
        <v>486</v>
      </c>
      <c r="K291" s="11" t="s">
        <v>44</v>
      </c>
    </row>
    <row r="292" spans="1:11" ht="29" x14ac:dyDescent="0.35">
      <c r="A292" s="8" t="s">
        <v>946</v>
      </c>
      <c r="B292" s="8" t="s">
        <v>29</v>
      </c>
      <c r="C292" s="8" t="s">
        <v>991</v>
      </c>
      <c r="D292" s="8" t="s">
        <v>996</v>
      </c>
      <c r="E292" s="8" t="s">
        <v>997</v>
      </c>
      <c r="F292" s="9" t="s">
        <v>998</v>
      </c>
      <c r="G292" s="9" t="s">
        <v>53</v>
      </c>
      <c r="H292" s="9"/>
      <c r="I292" s="9" t="s">
        <v>995</v>
      </c>
      <c r="J292" s="10" t="s">
        <v>486</v>
      </c>
      <c r="K292" s="11" t="s">
        <v>44</v>
      </c>
    </row>
    <row r="293" spans="1:11" x14ac:dyDescent="0.35">
      <c r="A293" s="8" t="s">
        <v>946</v>
      </c>
      <c r="B293" s="8" t="s">
        <v>29</v>
      </c>
      <c r="C293" s="8" t="s">
        <v>991</v>
      </c>
      <c r="D293" s="8" t="s">
        <v>999</v>
      </c>
      <c r="E293" s="8" t="s">
        <v>1000</v>
      </c>
      <c r="F293" s="9" t="s">
        <v>1001</v>
      </c>
      <c r="G293" s="9" t="s">
        <v>53</v>
      </c>
      <c r="H293" s="9"/>
      <c r="I293" s="9" t="s">
        <v>995</v>
      </c>
      <c r="J293" s="10" t="s">
        <v>486</v>
      </c>
      <c r="K293" s="11" t="s">
        <v>44</v>
      </c>
    </row>
    <row r="294" spans="1:11" x14ac:dyDescent="0.35">
      <c r="A294" s="12" t="s">
        <v>1002</v>
      </c>
      <c r="B294" s="12" t="s">
        <v>29</v>
      </c>
      <c r="C294" s="12" t="s">
        <v>1003</v>
      </c>
      <c r="D294" s="8" t="s">
        <v>1004</v>
      </c>
      <c r="E294" s="8" t="s">
        <v>1003</v>
      </c>
      <c r="F294" s="8" t="s">
        <v>1005</v>
      </c>
      <c r="G294" s="8" t="s">
        <v>33</v>
      </c>
      <c r="H294" s="8" t="s">
        <v>34</v>
      </c>
      <c r="I294" s="8" t="s">
        <v>1006</v>
      </c>
      <c r="J294" s="10" t="s">
        <v>412</v>
      </c>
      <c r="K294" s="11" t="s">
        <v>44</v>
      </c>
    </row>
    <row r="295" spans="1:11" x14ac:dyDescent="0.35">
      <c r="A295" s="12" t="s">
        <v>1002</v>
      </c>
      <c r="B295" s="12" t="s">
        <v>29</v>
      </c>
      <c r="C295" s="12" t="s">
        <v>1007</v>
      </c>
      <c r="D295" s="8" t="s">
        <v>1008</v>
      </c>
      <c r="E295" s="8" t="s">
        <v>1007</v>
      </c>
      <c r="F295" s="8" t="s">
        <v>1009</v>
      </c>
      <c r="G295" s="8" t="s">
        <v>33</v>
      </c>
      <c r="H295" s="8" t="s">
        <v>34</v>
      </c>
      <c r="I295" s="8" t="s">
        <v>1010</v>
      </c>
      <c r="J295" s="10" t="s">
        <v>412</v>
      </c>
      <c r="K295" s="11" t="s">
        <v>44</v>
      </c>
    </row>
    <row r="296" spans="1:11" x14ac:dyDescent="0.35">
      <c r="A296" s="12" t="s">
        <v>1002</v>
      </c>
      <c r="B296" s="12" t="s">
        <v>29</v>
      </c>
      <c r="C296" s="12" t="s">
        <v>1011</v>
      </c>
      <c r="D296" s="8" t="s">
        <v>1012</v>
      </c>
      <c r="E296" s="8" t="s">
        <v>1011</v>
      </c>
      <c r="F296" s="8" t="s">
        <v>1013</v>
      </c>
      <c r="G296" s="8" t="s">
        <v>33</v>
      </c>
      <c r="H296" s="8" t="s">
        <v>34</v>
      </c>
      <c r="I296" s="8" t="s">
        <v>1014</v>
      </c>
      <c r="J296" s="10" t="s">
        <v>1015</v>
      </c>
      <c r="K296" s="11" t="s">
        <v>44</v>
      </c>
    </row>
    <row r="297" spans="1:11" x14ac:dyDescent="0.35">
      <c r="A297" s="12" t="s">
        <v>1002</v>
      </c>
      <c r="B297" s="12" t="s">
        <v>29</v>
      </c>
      <c r="C297" s="12" t="s">
        <v>1011</v>
      </c>
      <c r="D297" s="8" t="s">
        <v>1016</v>
      </c>
      <c r="E297" s="8" t="s">
        <v>1017</v>
      </c>
      <c r="F297" s="8" t="s">
        <v>1018</v>
      </c>
      <c r="G297" s="8" t="s">
        <v>41</v>
      </c>
      <c r="H297" s="8"/>
      <c r="I297" s="8" t="s">
        <v>1014</v>
      </c>
      <c r="J297" s="10" t="s">
        <v>1015</v>
      </c>
      <c r="K297" s="11" t="s">
        <v>44</v>
      </c>
    </row>
    <row r="298" spans="1:11" x14ac:dyDescent="0.35">
      <c r="A298" s="12" t="s">
        <v>1002</v>
      </c>
      <c r="B298" s="12" t="s">
        <v>29</v>
      </c>
      <c r="C298" s="12" t="s">
        <v>1011</v>
      </c>
      <c r="D298" s="8" t="s">
        <v>891</v>
      </c>
      <c r="E298" s="8" t="s">
        <v>892</v>
      </c>
      <c r="F298" s="8" t="s">
        <v>893</v>
      </c>
      <c r="G298" s="8" t="s">
        <v>48</v>
      </c>
      <c r="H298" s="8"/>
      <c r="I298" s="8" t="s">
        <v>1014</v>
      </c>
      <c r="J298" s="10" t="s">
        <v>1015</v>
      </c>
      <c r="K298" s="11" t="s">
        <v>44</v>
      </c>
    </row>
    <row r="299" spans="1:11" x14ac:dyDescent="0.35">
      <c r="A299" s="12" t="s">
        <v>1002</v>
      </c>
      <c r="B299" s="12" t="s">
        <v>29</v>
      </c>
      <c r="C299" s="12" t="s">
        <v>1019</v>
      </c>
      <c r="D299" s="8" t="s">
        <v>855</v>
      </c>
      <c r="E299" s="8" t="s">
        <v>856</v>
      </c>
      <c r="F299" s="8" t="s">
        <v>857</v>
      </c>
      <c r="G299" s="8" t="s">
        <v>66</v>
      </c>
      <c r="H299" s="8"/>
      <c r="I299" s="8" t="s">
        <v>1020</v>
      </c>
      <c r="J299" s="10" t="s">
        <v>55</v>
      </c>
      <c r="K299" s="11" t="s">
        <v>44</v>
      </c>
    </row>
    <row r="300" spans="1:11" x14ac:dyDescent="0.35">
      <c r="A300" s="12" t="s">
        <v>1002</v>
      </c>
      <c r="B300" s="12" t="s">
        <v>29</v>
      </c>
      <c r="C300" s="12" t="s">
        <v>1019</v>
      </c>
      <c r="D300" s="8" t="s">
        <v>1021</v>
      </c>
      <c r="E300" s="8" t="s">
        <v>1022</v>
      </c>
      <c r="F300" s="8" t="s">
        <v>1023</v>
      </c>
      <c r="G300" s="8" t="s">
        <v>48</v>
      </c>
      <c r="H300" s="8"/>
      <c r="I300" s="8" t="s">
        <v>1020</v>
      </c>
      <c r="J300" s="10" t="s">
        <v>55</v>
      </c>
      <c r="K300" s="11" t="s">
        <v>44</v>
      </c>
    </row>
    <row r="301" spans="1:11" x14ac:dyDescent="0.35">
      <c r="A301" s="12" t="s">
        <v>1002</v>
      </c>
      <c r="B301" s="12" t="s">
        <v>29</v>
      </c>
      <c r="C301" s="12" t="s">
        <v>1024</v>
      </c>
      <c r="D301" s="8" t="s">
        <v>1025</v>
      </c>
      <c r="E301" s="8" t="s">
        <v>1026</v>
      </c>
      <c r="F301" s="8" t="s">
        <v>1027</v>
      </c>
      <c r="G301" s="8" t="s">
        <v>53</v>
      </c>
      <c r="H301" s="8"/>
      <c r="I301" s="8" t="s">
        <v>1028</v>
      </c>
      <c r="J301" s="10" t="s">
        <v>62</v>
      </c>
      <c r="K301" s="11" t="s">
        <v>37</v>
      </c>
    </row>
    <row r="302" spans="1:11" x14ac:dyDescent="0.35">
      <c r="A302" s="12" t="s">
        <v>1002</v>
      </c>
      <c r="B302" s="12" t="s">
        <v>29</v>
      </c>
      <c r="C302" s="12" t="s">
        <v>1024</v>
      </c>
      <c r="D302" s="8" t="s">
        <v>1029</v>
      </c>
      <c r="E302" s="8" t="s">
        <v>1030</v>
      </c>
      <c r="F302" s="8" t="s">
        <v>1031</v>
      </c>
      <c r="G302" s="8" t="s">
        <v>92</v>
      </c>
      <c r="H302" s="8"/>
      <c r="I302" s="8" t="s">
        <v>1028</v>
      </c>
      <c r="J302" s="10" t="s">
        <v>62</v>
      </c>
      <c r="K302" s="11" t="s">
        <v>37</v>
      </c>
    </row>
    <row r="303" spans="1:11" x14ac:dyDescent="0.35">
      <c r="A303" s="12" t="s">
        <v>1002</v>
      </c>
      <c r="B303" s="12" t="s">
        <v>29</v>
      </c>
      <c r="C303" s="12" t="s">
        <v>1024</v>
      </c>
      <c r="D303" s="8" t="s">
        <v>891</v>
      </c>
      <c r="E303" s="8" t="s">
        <v>892</v>
      </c>
      <c r="F303" s="8" t="s">
        <v>893</v>
      </c>
      <c r="G303" s="8" t="s">
        <v>48</v>
      </c>
      <c r="H303" s="8"/>
      <c r="I303" s="8" t="s">
        <v>1028</v>
      </c>
      <c r="J303" s="10" t="s">
        <v>62</v>
      </c>
      <c r="K303" s="11" t="s">
        <v>37</v>
      </c>
    </row>
    <row r="304" spans="1:11" x14ac:dyDescent="0.35">
      <c r="A304" s="12" t="s">
        <v>1002</v>
      </c>
      <c r="B304" s="12" t="s">
        <v>29</v>
      </c>
      <c r="C304" s="12" t="s">
        <v>1032</v>
      </c>
      <c r="D304" s="8" t="s">
        <v>1033</v>
      </c>
      <c r="E304" s="8" t="s">
        <v>1034</v>
      </c>
      <c r="F304" s="8" t="s">
        <v>1035</v>
      </c>
      <c r="G304" s="8" t="s">
        <v>33</v>
      </c>
      <c r="H304" s="8" t="s">
        <v>34</v>
      </c>
      <c r="I304" s="8" t="s">
        <v>1036</v>
      </c>
      <c r="J304" s="10" t="s">
        <v>62</v>
      </c>
      <c r="K304" s="11" t="s">
        <v>37</v>
      </c>
    </row>
    <row r="305" spans="1:11" x14ac:dyDescent="0.35">
      <c r="A305" s="12" t="s">
        <v>1002</v>
      </c>
      <c r="B305" s="12" t="s">
        <v>29</v>
      </c>
      <c r="C305" s="12" t="s">
        <v>1032</v>
      </c>
      <c r="D305" s="8" t="s">
        <v>891</v>
      </c>
      <c r="E305" s="8" t="s">
        <v>892</v>
      </c>
      <c r="F305" s="8" t="s">
        <v>893</v>
      </c>
      <c r="G305" s="8" t="s">
        <v>48</v>
      </c>
      <c r="H305" s="8"/>
      <c r="I305" s="8" t="s">
        <v>1036</v>
      </c>
      <c r="J305" s="10" t="s">
        <v>62</v>
      </c>
      <c r="K305" s="11" t="s">
        <v>37</v>
      </c>
    </row>
    <row r="306" spans="1:11" x14ac:dyDescent="0.35">
      <c r="A306" s="12" t="s">
        <v>1002</v>
      </c>
      <c r="B306" s="12" t="s">
        <v>29</v>
      </c>
      <c r="C306" s="12" t="s">
        <v>1037</v>
      </c>
      <c r="D306" s="8" t="s">
        <v>1038</v>
      </c>
      <c r="E306" s="8" t="s">
        <v>1037</v>
      </c>
      <c r="F306" s="8" t="s">
        <v>1039</v>
      </c>
      <c r="G306" s="8" t="s">
        <v>53</v>
      </c>
      <c r="H306" s="8"/>
      <c r="I306" s="8" t="s">
        <v>1040</v>
      </c>
      <c r="J306" s="10" t="s">
        <v>55</v>
      </c>
      <c r="K306" s="11" t="s">
        <v>44</v>
      </c>
    </row>
    <row r="307" spans="1:11" x14ac:dyDescent="0.35">
      <c r="A307" s="12" t="s">
        <v>1002</v>
      </c>
      <c r="B307" s="12" t="s">
        <v>29</v>
      </c>
      <c r="C307" s="12" t="s">
        <v>1041</v>
      </c>
      <c r="D307" s="8" t="s">
        <v>1042</v>
      </c>
      <c r="E307" s="8" t="s">
        <v>1043</v>
      </c>
      <c r="F307" s="8" t="s">
        <v>1044</v>
      </c>
      <c r="G307" s="8" t="s">
        <v>53</v>
      </c>
      <c r="H307" s="8"/>
      <c r="I307" s="8" t="s">
        <v>1045</v>
      </c>
      <c r="J307" s="10" t="s">
        <v>36</v>
      </c>
      <c r="K307" s="11" t="s">
        <v>37</v>
      </c>
    </row>
    <row r="308" spans="1:11" x14ac:dyDescent="0.35">
      <c r="A308" s="12" t="s">
        <v>1002</v>
      </c>
      <c r="B308" s="12" t="s">
        <v>29</v>
      </c>
      <c r="C308" s="12" t="s">
        <v>1041</v>
      </c>
      <c r="D308" s="8" t="s">
        <v>1046</v>
      </c>
      <c r="E308" s="8" t="s">
        <v>1047</v>
      </c>
      <c r="F308" s="8" t="s">
        <v>1048</v>
      </c>
      <c r="G308" s="8" t="s">
        <v>53</v>
      </c>
      <c r="H308" s="8"/>
      <c r="I308" s="8" t="s">
        <v>1045</v>
      </c>
      <c r="J308" s="10" t="s">
        <v>36</v>
      </c>
      <c r="K308" s="11" t="s">
        <v>37</v>
      </c>
    </row>
    <row r="309" spans="1:11" x14ac:dyDescent="0.35">
      <c r="A309" s="12" t="s">
        <v>1002</v>
      </c>
      <c r="B309" s="12" t="s">
        <v>29</v>
      </c>
      <c r="C309" s="12" t="s">
        <v>1041</v>
      </c>
      <c r="D309" s="8" t="s">
        <v>1021</v>
      </c>
      <c r="E309" s="8" t="s">
        <v>1022</v>
      </c>
      <c r="F309" s="8" t="s">
        <v>1023</v>
      </c>
      <c r="G309" s="8" t="s">
        <v>48</v>
      </c>
      <c r="H309" s="8"/>
      <c r="I309" s="8" t="s">
        <v>1045</v>
      </c>
      <c r="J309" s="10" t="s">
        <v>36</v>
      </c>
      <c r="K309" s="11" t="s">
        <v>37</v>
      </c>
    </row>
    <row r="310" spans="1:11" x14ac:dyDescent="0.35">
      <c r="A310" s="12" t="s">
        <v>1002</v>
      </c>
      <c r="B310" s="12" t="s">
        <v>29</v>
      </c>
      <c r="C310" s="12" t="s">
        <v>1041</v>
      </c>
      <c r="D310" s="8" t="s">
        <v>1049</v>
      </c>
      <c r="E310" s="8" t="s">
        <v>1050</v>
      </c>
      <c r="F310" s="8" t="s">
        <v>1051</v>
      </c>
      <c r="G310" s="8" t="s">
        <v>41</v>
      </c>
      <c r="H310" s="8"/>
      <c r="I310" s="8" t="s">
        <v>1045</v>
      </c>
      <c r="J310" s="10" t="s">
        <v>36</v>
      </c>
      <c r="K310" s="11" t="s">
        <v>37</v>
      </c>
    </row>
    <row r="311" spans="1:11" x14ac:dyDescent="0.35">
      <c r="A311" s="12" t="s">
        <v>1002</v>
      </c>
      <c r="B311" s="12" t="s">
        <v>29</v>
      </c>
      <c r="C311" s="12" t="s">
        <v>1052</v>
      </c>
      <c r="D311" s="8" t="s">
        <v>1053</v>
      </c>
      <c r="E311" s="8" t="s">
        <v>1054</v>
      </c>
      <c r="F311" s="8" t="s">
        <v>1055</v>
      </c>
      <c r="G311" s="8" t="s">
        <v>66</v>
      </c>
      <c r="H311" s="8"/>
      <c r="I311" s="8" t="s">
        <v>1056</v>
      </c>
      <c r="J311" s="10" t="s">
        <v>43</v>
      </c>
      <c r="K311" s="11" t="s">
        <v>44</v>
      </c>
    </row>
    <row r="312" spans="1:11" x14ac:dyDescent="0.35">
      <c r="A312" s="12" t="s">
        <v>1002</v>
      </c>
      <c r="B312" s="12" t="s">
        <v>29</v>
      </c>
      <c r="C312" s="12" t="s">
        <v>1052</v>
      </c>
      <c r="D312" s="8" t="s">
        <v>1057</v>
      </c>
      <c r="E312" s="8" t="s">
        <v>1058</v>
      </c>
      <c r="F312" s="8" t="s">
        <v>1059</v>
      </c>
      <c r="G312" s="8" t="s">
        <v>53</v>
      </c>
      <c r="H312" s="8"/>
      <c r="I312" s="8" t="s">
        <v>1056</v>
      </c>
      <c r="J312" s="10" t="s">
        <v>43</v>
      </c>
      <c r="K312" s="11" t="s">
        <v>44</v>
      </c>
    </row>
    <row r="313" spans="1:11" x14ac:dyDescent="0.35">
      <c r="A313" s="12" t="s">
        <v>1002</v>
      </c>
      <c r="B313" s="12" t="s">
        <v>29</v>
      </c>
      <c r="C313" s="12" t="s">
        <v>1052</v>
      </c>
      <c r="D313" s="8" t="s">
        <v>1060</v>
      </c>
      <c r="E313" s="8" t="s">
        <v>1061</v>
      </c>
      <c r="F313" s="8" t="s">
        <v>1062</v>
      </c>
      <c r="G313" s="8" t="s">
        <v>53</v>
      </c>
      <c r="H313" s="8"/>
      <c r="I313" s="8" t="s">
        <v>1056</v>
      </c>
      <c r="J313" s="10" t="s">
        <v>43</v>
      </c>
      <c r="K313" s="11" t="s">
        <v>44</v>
      </c>
    </row>
    <row r="314" spans="1:11" x14ac:dyDescent="0.35">
      <c r="A314" s="12" t="s">
        <v>1002</v>
      </c>
      <c r="B314" s="12" t="s">
        <v>29</v>
      </c>
      <c r="C314" s="12" t="s">
        <v>1052</v>
      </c>
      <c r="D314" s="8" t="s">
        <v>1063</v>
      </c>
      <c r="E314" s="8" t="s">
        <v>1064</v>
      </c>
      <c r="F314" s="8" t="s">
        <v>1065</v>
      </c>
      <c r="G314" s="8" t="s">
        <v>41</v>
      </c>
      <c r="H314" s="8"/>
      <c r="I314" s="8" t="s">
        <v>1056</v>
      </c>
      <c r="J314" s="10" t="s">
        <v>43</v>
      </c>
      <c r="K314" s="11" t="s">
        <v>44</v>
      </c>
    </row>
    <row r="315" spans="1:11" x14ac:dyDescent="0.35">
      <c r="A315" s="12" t="s">
        <v>1002</v>
      </c>
      <c r="B315" s="12" t="s">
        <v>29</v>
      </c>
      <c r="C315" s="12" t="s">
        <v>1052</v>
      </c>
      <c r="D315" s="8" t="s">
        <v>891</v>
      </c>
      <c r="E315" s="8" t="s">
        <v>892</v>
      </c>
      <c r="F315" s="8" t="s">
        <v>893</v>
      </c>
      <c r="G315" s="8" t="s">
        <v>48</v>
      </c>
      <c r="H315" s="8"/>
      <c r="I315" s="8" t="s">
        <v>1056</v>
      </c>
      <c r="J315" s="10" t="s">
        <v>43</v>
      </c>
      <c r="K315" s="11" t="s">
        <v>44</v>
      </c>
    </row>
    <row r="316" spans="1:11" x14ac:dyDescent="0.35">
      <c r="A316" s="13">
        <v>13</v>
      </c>
      <c r="B316" s="13" t="s">
        <v>1066</v>
      </c>
      <c r="C316" s="13" t="s">
        <v>1067</v>
      </c>
      <c r="D316" s="14" t="s">
        <v>1068</v>
      </c>
      <c r="E316" s="13" t="s">
        <v>1024</v>
      </c>
      <c r="F316" s="13" t="s">
        <v>1069</v>
      </c>
      <c r="G316" s="14" t="s">
        <v>41</v>
      </c>
      <c r="H316" s="13" t="s">
        <v>34</v>
      </c>
      <c r="I316" s="13" t="s">
        <v>1070</v>
      </c>
      <c r="J316" s="10" t="s">
        <v>62</v>
      </c>
      <c r="K316" s="11" t="s">
        <v>37</v>
      </c>
    </row>
    <row r="317" spans="1:11" x14ac:dyDescent="0.35">
      <c r="A317" s="12" t="s">
        <v>1002</v>
      </c>
      <c r="B317" s="12" t="s">
        <v>29</v>
      </c>
      <c r="C317" s="12" t="s">
        <v>1071</v>
      </c>
      <c r="D317" s="8" t="s">
        <v>1072</v>
      </c>
      <c r="E317" s="8" t="s">
        <v>1073</v>
      </c>
      <c r="F317" s="8" t="s">
        <v>1074</v>
      </c>
      <c r="G317" s="8" t="s">
        <v>53</v>
      </c>
      <c r="H317" s="8"/>
      <c r="I317" s="8" t="s">
        <v>1075</v>
      </c>
      <c r="J317" s="10" t="s">
        <v>36</v>
      </c>
      <c r="K317" s="11" t="s">
        <v>37</v>
      </c>
    </row>
    <row r="318" spans="1:11" x14ac:dyDescent="0.35">
      <c r="A318" s="12" t="s">
        <v>1002</v>
      </c>
      <c r="B318" s="12" t="s">
        <v>29</v>
      </c>
      <c r="C318" s="12" t="s">
        <v>1071</v>
      </c>
      <c r="D318" s="8" t="s">
        <v>1076</v>
      </c>
      <c r="E318" s="8" t="s">
        <v>1077</v>
      </c>
      <c r="F318" s="8" t="s">
        <v>1078</v>
      </c>
      <c r="G318" s="8" t="s">
        <v>53</v>
      </c>
      <c r="H318" s="8"/>
      <c r="I318" s="8" t="s">
        <v>1075</v>
      </c>
      <c r="J318" s="10" t="s">
        <v>36</v>
      </c>
      <c r="K318" s="11" t="s">
        <v>37</v>
      </c>
    </row>
    <row r="319" spans="1:11" x14ac:dyDescent="0.35">
      <c r="A319" s="12" t="s">
        <v>1002</v>
      </c>
      <c r="B319" s="12" t="s">
        <v>29</v>
      </c>
      <c r="C319" s="12" t="s">
        <v>1071</v>
      </c>
      <c r="D319" s="8" t="s">
        <v>1079</v>
      </c>
      <c r="E319" s="8" t="s">
        <v>1080</v>
      </c>
      <c r="F319" s="8" t="s">
        <v>1081</v>
      </c>
      <c r="G319" s="8" t="s">
        <v>53</v>
      </c>
      <c r="H319" s="8"/>
      <c r="I319" s="8" t="s">
        <v>1075</v>
      </c>
      <c r="J319" s="10" t="s">
        <v>36</v>
      </c>
      <c r="K319" s="11" t="s">
        <v>37</v>
      </c>
    </row>
    <row r="320" spans="1:11" x14ac:dyDescent="0.35">
      <c r="A320" s="8" t="s">
        <v>1082</v>
      </c>
      <c r="B320" s="8" t="s">
        <v>1083</v>
      </c>
      <c r="C320" s="8" t="s">
        <v>1084</v>
      </c>
      <c r="D320" s="8" t="s">
        <v>1085</v>
      </c>
      <c r="E320" s="8" t="s">
        <v>1086</v>
      </c>
      <c r="F320" s="9" t="s">
        <v>1087</v>
      </c>
      <c r="G320" s="9" t="s">
        <v>33</v>
      </c>
      <c r="H320" s="8" t="s">
        <v>34</v>
      </c>
      <c r="I320" s="9" t="s">
        <v>1088</v>
      </c>
      <c r="J320" s="10" t="s">
        <v>55</v>
      </c>
      <c r="K320" s="11" t="s">
        <v>44</v>
      </c>
    </row>
    <row r="321" spans="1:11" x14ac:dyDescent="0.35">
      <c r="A321" s="8" t="s">
        <v>1082</v>
      </c>
      <c r="B321" s="8" t="s">
        <v>1083</v>
      </c>
      <c r="C321" s="8" t="s">
        <v>1084</v>
      </c>
      <c r="D321" s="8" t="s">
        <v>1089</v>
      </c>
      <c r="E321" s="8" t="s">
        <v>1090</v>
      </c>
      <c r="F321" s="9" t="s">
        <v>1091</v>
      </c>
      <c r="G321" s="9" t="s">
        <v>33</v>
      </c>
      <c r="H321" s="8" t="s">
        <v>34</v>
      </c>
      <c r="I321" s="9" t="s">
        <v>1088</v>
      </c>
      <c r="J321" s="10" t="s">
        <v>55</v>
      </c>
      <c r="K321" s="11" t="s">
        <v>44</v>
      </c>
    </row>
    <row r="322" spans="1:11" x14ac:dyDescent="0.35">
      <c r="A322" s="8" t="s">
        <v>1082</v>
      </c>
      <c r="B322" s="8" t="s">
        <v>1083</v>
      </c>
      <c r="C322" s="8" t="s">
        <v>1084</v>
      </c>
      <c r="D322" s="8" t="s">
        <v>1092</v>
      </c>
      <c r="E322" s="8" t="s">
        <v>1093</v>
      </c>
      <c r="F322" s="9" t="s">
        <v>1094</v>
      </c>
      <c r="G322" s="9" t="s">
        <v>33</v>
      </c>
      <c r="H322" s="8" t="s">
        <v>34</v>
      </c>
      <c r="I322" s="9" t="s">
        <v>1088</v>
      </c>
      <c r="J322" s="10" t="s">
        <v>55</v>
      </c>
      <c r="K322" s="11" t="s">
        <v>44</v>
      </c>
    </row>
    <row r="323" spans="1:11" x14ac:dyDescent="0.35">
      <c r="A323" s="8" t="s">
        <v>1082</v>
      </c>
      <c r="B323" s="8" t="s">
        <v>1083</v>
      </c>
      <c r="C323" s="8" t="s">
        <v>1095</v>
      </c>
      <c r="D323" s="8" t="s">
        <v>1096</v>
      </c>
      <c r="E323" s="8" t="s">
        <v>1097</v>
      </c>
      <c r="F323" s="9" t="s">
        <v>1098</v>
      </c>
      <c r="G323" s="9" t="s">
        <v>41</v>
      </c>
      <c r="H323" s="8"/>
      <c r="I323" s="9" t="s">
        <v>1099</v>
      </c>
      <c r="J323" s="10" t="s">
        <v>412</v>
      </c>
      <c r="K323" s="11" t="s">
        <v>44</v>
      </c>
    </row>
    <row r="324" spans="1:11" x14ac:dyDescent="0.35">
      <c r="A324" s="8" t="s">
        <v>1082</v>
      </c>
      <c r="B324" s="8" t="s">
        <v>1083</v>
      </c>
      <c r="C324" s="8" t="s">
        <v>1095</v>
      </c>
      <c r="D324" s="8" t="s">
        <v>1100</v>
      </c>
      <c r="E324" s="8" t="s">
        <v>1101</v>
      </c>
      <c r="F324" s="9" t="s">
        <v>1102</v>
      </c>
      <c r="G324" s="9" t="s">
        <v>41</v>
      </c>
      <c r="H324" s="8"/>
      <c r="I324" s="9" t="s">
        <v>1099</v>
      </c>
      <c r="J324" s="10" t="s">
        <v>412</v>
      </c>
      <c r="K324" s="11" t="s">
        <v>44</v>
      </c>
    </row>
    <row r="325" spans="1:11" x14ac:dyDescent="0.35">
      <c r="A325" s="8" t="s">
        <v>1082</v>
      </c>
      <c r="B325" s="8" t="s">
        <v>1083</v>
      </c>
      <c r="C325" s="8" t="s">
        <v>1095</v>
      </c>
      <c r="D325" s="8" t="s">
        <v>1103</v>
      </c>
      <c r="E325" s="8" t="s">
        <v>1104</v>
      </c>
      <c r="F325" s="9" t="s">
        <v>1105</v>
      </c>
      <c r="G325" s="9" t="s">
        <v>66</v>
      </c>
      <c r="H325" s="8"/>
      <c r="I325" s="9" t="s">
        <v>1099</v>
      </c>
      <c r="J325" s="10" t="s">
        <v>412</v>
      </c>
      <c r="K325" s="11" t="s">
        <v>44</v>
      </c>
    </row>
    <row r="326" spans="1:11" x14ac:dyDescent="0.35">
      <c r="A326" s="8" t="s">
        <v>1082</v>
      </c>
      <c r="B326" s="8" t="s">
        <v>1083</v>
      </c>
      <c r="C326" s="8" t="s">
        <v>1106</v>
      </c>
      <c r="D326" s="8" t="s">
        <v>1107</v>
      </c>
      <c r="E326" s="8" t="s">
        <v>1108</v>
      </c>
      <c r="F326" s="9" t="s">
        <v>1109</v>
      </c>
      <c r="G326" s="9" t="s">
        <v>92</v>
      </c>
      <c r="H326" s="8"/>
      <c r="I326" s="9" t="s">
        <v>1110</v>
      </c>
      <c r="J326" s="10" t="s">
        <v>36</v>
      </c>
      <c r="K326" s="11" t="s">
        <v>37</v>
      </c>
    </row>
    <row r="327" spans="1:11" ht="29" x14ac:dyDescent="0.35">
      <c r="A327" s="8" t="s">
        <v>1082</v>
      </c>
      <c r="B327" s="8" t="s">
        <v>1083</v>
      </c>
      <c r="C327" s="8" t="s">
        <v>1106</v>
      </c>
      <c r="D327" s="8" t="s">
        <v>1111</v>
      </c>
      <c r="E327" s="8" t="s">
        <v>1112</v>
      </c>
      <c r="F327" s="9" t="s">
        <v>1113</v>
      </c>
      <c r="G327" s="9" t="s">
        <v>53</v>
      </c>
      <c r="H327" s="8"/>
      <c r="I327" s="9" t="s">
        <v>1110</v>
      </c>
      <c r="J327" s="10" t="s">
        <v>36</v>
      </c>
      <c r="K327" s="11" t="s">
        <v>37</v>
      </c>
    </row>
    <row r="328" spans="1:11" ht="29" x14ac:dyDescent="0.35">
      <c r="A328" s="8" t="s">
        <v>1082</v>
      </c>
      <c r="B328" s="8" t="s">
        <v>1083</v>
      </c>
      <c r="C328" s="8" t="s">
        <v>1106</v>
      </c>
      <c r="D328" s="8" t="s">
        <v>1114</v>
      </c>
      <c r="E328" s="8" t="s">
        <v>1115</v>
      </c>
      <c r="F328" s="9" t="s">
        <v>1116</v>
      </c>
      <c r="G328" s="9" t="s">
        <v>92</v>
      </c>
      <c r="H328" s="8"/>
      <c r="I328" s="9" t="s">
        <v>1110</v>
      </c>
      <c r="J328" s="10" t="s">
        <v>36</v>
      </c>
      <c r="K328" s="11" t="s">
        <v>37</v>
      </c>
    </row>
    <row r="329" spans="1:11" x14ac:dyDescent="0.35">
      <c r="A329" s="8" t="s">
        <v>1082</v>
      </c>
      <c r="B329" s="8" t="s">
        <v>1083</v>
      </c>
      <c r="C329" s="8" t="s">
        <v>1117</v>
      </c>
      <c r="D329" s="8" t="s">
        <v>1118</v>
      </c>
      <c r="E329" s="8" t="s">
        <v>1119</v>
      </c>
      <c r="F329" s="9" t="s">
        <v>1120</v>
      </c>
      <c r="G329" s="9" t="s">
        <v>66</v>
      </c>
      <c r="H329" s="8" t="s">
        <v>34</v>
      </c>
      <c r="I329" s="9" t="s">
        <v>1121</v>
      </c>
      <c r="J329" s="10" t="s">
        <v>55</v>
      </c>
      <c r="K329" s="11" t="s">
        <v>44</v>
      </c>
    </row>
    <row r="330" spans="1:11" x14ac:dyDescent="0.35">
      <c r="A330" s="8" t="s">
        <v>1082</v>
      </c>
      <c r="B330" s="8" t="s">
        <v>1083</v>
      </c>
      <c r="C330" s="8" t="s">
        <v>1117</v>
      </c>
      <c r="D330" s="8" t="s">
        <v>1122</v>
      </c>
      <c r="E330" s="8" t="s">
        <v>1123</v>
      </c>
      <c r="F330" s="9" t="s">
        <v>1124</v>
      </c>
      <c r="G330" s="9" t="s">
        <v>41</v>
      </c>
      <c r="H330" s="8"/>
      <c r="I330" s="9" t="s">
        <v>1121</v>
      </c>
      <c r="J330" s="10" t="s">
        <v>55</v>
      </c>
      <c r="K330" s="11" t="s">
        <v>44</v>
      </c>
    </row>
    <row r="331" spans="1:11" x14ac:dyDescent="0.35">
      <c r="A331" s="8" t="s">
        <v>1082</v>
      </c>
      <c r="B331" s="8" t="s">
        <v>1083</v>
      </c>
      <c r="C331" s="8" t="s">
        <v>1125</v>
      </c>
      <c r="D331" s="8" t="s">
        <v>1126</v>
      </c>
      <c r="E331" s="8" t="s">
        <v>1127</v>
      </c>
      <c r="F331" s="9" t="s">
        <v>1128</v>
      </c>
      <c r="G331" s="9" t="s">
        <v>66</v>
      </c>
      <c r="H331" s="8"/>
      <c r="I331" s="9" t="s">
        <v>1129</v>
      </c>
      <c r="J331" s="10" t="s">
        <v>55</v>
      </c>
      <c r="K331" s="11" t="s">
        <v>44</v>
      </c>
    </row>
    <row r="332" spans="1:11" ht="29" x14ac:dyDescent="0.35">
      <c r="A332" s="8" t="s">
        <v>1082</v>
      </c>
      <c r="B332" s="8" t="s">
        <v>1083</v>
      </c>
      <c r="C332" s="8" t="s">
        <v>1125</v>
      </c>
      <c r="D332" s="8" t="s">
        <v>1130</v>
      </c>
      <c r="E332" s="8" t="s">
        <v>1131</v>
      </c>
      <c r="F332" s="9" t="s">
        <v>1132</v>
      </c>
      <c r="G332" s="9" t="s">
        <v>41</v>
      </c>
      <c r="H332" s="8"/>
      <c r="I332" s="9" t="s">
        <v>1129</v>
      </c>
      <c r="J332" s="10" t="s">
        <v>55</v>
      </c>
      <c r="K332" s="11" t="s">
        <v>44</v>
      </c>
    </row>
    <row r="333" spans="1:11" x14ac:dyDescent="0.35">
      <c r="A333" s="8" t="s">
        <v>1082</v>
      </c>
      <c r="B333" s="8" t="s">
        <v>1083</v>
      </c>
      <c r="C333" s="8" t="s">
        <v>1125</v>
      </c>
      <c r="D333" s="8" t="s">
        <v>1133</v>
      </c>
      <c r="E333" s="8" t="s">
        <v>1134</v>
      </c>
      <c r="F333" s="9" t="s">
        <v>1135</v>
      </c>
      <c r="G333" s="9" t="s">
        <v>66</v>
      </c>
      <c r="H333" s="8"/>
      <c r="I333" s="9" t="s">
        <v>1129</v>
      </c>
      <c r="J333" s="10" t="s">
        <v>55</v>
      </c>
      <c r="K333" s="11" t="s">
        <v>44</v>
      </c>
    </row>
    <row r="334" spans="1:11" x14ac:dyDescent="0.35">
      <c r="A334" s="8" t="s">
        <v>1082</v>
      </c>
      <c r="B334" s="8" t="s">
        <v>1083</v>
      </c>
      <c r="C334" s="8" t="s">
        <v>1136</v>
      </c>
      <c r="D334" s="8" t="s">
        <v>1137</v>
      </c>
      <c r="E334" s="8" t="s">
        <v>1138</v>
      </c>
      <c r="F334" s="9" t="s">
        <v>1139</v>
      </c>
      <c r="G334" s="9" t="s">
        <v>66</v>
      </c>
      <c r="H334" s="8"/>
      <c r="I334" s="9" t="s">
        <v>1140</v>
      </c>
      <c r="J334" s="10" t="s">
        <v>412</v>
      </c>
      <c r="K334" s="11" t="s">
        <v>44</v>
      </c>
    </row>
    <row r="335" spans="1:11" x14ac:dyDescent="0.35">
      <c r="A335" s="8" t="s">
        <v>1082</v>
      </c>
      <c r="B335" s="8" t="s">
        <v>1083</v>
      </c>
      <c r="C335" s="8" t="s">
        <v>1136</v>
      </c>
      <c r="D335" s="8" t="s">
        <v>1141</v>
      </c>
      <c r="E335" s="8" t="s">
        <v>1142</v>
      </c>
      <c r="F335" s="9" t="s">
        <v>1143</v>
      </c>
      <c r="G335" s="9" t="s">
        <v>33</v>
      </c>
      <c r="H335" s="8" t="s">
        <v>34</v>
      </c>
      <c r="I335" s="9" t="s">
        <v>1140</v>
      </c>
      <c r="J335" s="10" t="s">
        <v>412</v>
      </c>
      <c r="K335" s="11" t="s">
        <v>44</v>
      </c>
    </row>
    <row r="336" spans="1:11" x14ac:dyDescent="0.35">
      <c r="A336" s="8" t="s">
        <v>1082</v>
      </c>
      <c r="B336" s="8" t="s">
        <v>1083</v>
      </c>
      <c r="C336" s="8" t="s">
        <v>1136</v>
      </c>
      <c r="D336" s="8" t="s">
        <v>1144</v>
      </c>
      <c r="E336" s="8" t="s">
        <v>1145</v>
      </c>
      <c r="F336" s="9" t="s">
        <v>1146</v>
      </c>
      <c r="G336" s="9" t="s">
        <v>1147</v>
      </c>
      <c r="H336" s="8"/>
      <c r="I336" s="9" t="s">
        <v>1140</v>
      </c>
      <c r="J336" s="10" t="s">
        <v>412</v>
      </c>
      <c r="K336" s="11" t="s">
        <v>44</v>
      </c>
    </row>
    <row r="337" spans="1:11" x14ac:dyDescent="0.35">
      <c r="A337" s="8" t="s">
        <v>1082</v>
      </c>
      <c r="B337" s="8" t="s">
        <v>1083</v>
      </c>
      <c r="C337" s="8" t="s">
        <v>1148</v>
      </c>
      <c r="D337" s="8" t="s">
        <v>1149</v>
      </c>
      <c r="E337" s="8" t="s">
        <v>1150</v>
      </c>
      <c r="F337" s="9" t="s">
        <v>1151</v>
      </c>
      <c r="G337" s="9" t="s">
        <v>33</v>
      </c>
      <c r="H337" s="8"/>
      <c r="I337" s="9" t="s">
        <v>1152</v>
      </c>
      <c r="J337" s="10" t="s">
        <v>412</v>
      </c>
      <c r="K337" s="11" t="s">
        <v>44</v>
      </c>
    </row>
    <row r="338" spans="1:11" x14ac:dyDescent="0.35">
      <c r="A338" s="8" t="s">
        <v>1082</v>
      </c>
      <c r="B338" s="8" t="s">
        <v>1083</v>
      </c>
      <c r="C338" s="8" t="s">
        <v>1148</v>
      </c>
      <c r="D338" s="8" t="s">
        <v>1153</v>
      </c>
      <c r="E338" s="8" t="s">
        <v>1154</v>
      </c>
      <c r="F338" s="9" t="s">
        <v>1155</v>
      </c>
      <c r="G338" s="9" t="s">
        <v>48</v>
      </c>
      <c r="H338" s="8" t="s">
        <v>34</v>
      </c>
      <c r="I338" s="9" t="s">
        <v>1152</v>
      </c>
      <c r="J338" s="10" t="s">
        <v>412</v>
      </c>
      <c r="K338" s="11" t="s">
        <v>44</v>
      </c>
    </row>
    <row r="339" spans="1:11" x14ac:dyDescent="0.35">
      <c r="A339" s="8" t="s">
        <v>1082</v>
      </c>
      <c r="B339" s="8" t="s">
        <v>1083</v>
      </c>
      <c r="C339" s="8" t="s">
        <v>1156</v>
      </c>
      <c r="D339" s="8" t="s">
        <v>1157</v>
      </c>
      <c r="E339" s="8" t="s">
        <v>1158</v>
      </c>
      <c r="F339" s="9" t="s">
        <v>1159</v>
      </c>
      <c r="G339" s="9" t="s">
        <v>92</v>
      </c>
      <c r="H339" s="8"/>
      <c r="I339" s="9" t="s">
        <v>1160</v>
      </c>
      <c r="J339" s="10" t="s">
        <v>62</v>
      </c>
      <c r="K339" s="11" t="s">
        <v>37</v>
      </c>
    </row>
    <row r="340" spans="1:11" x14ac:dyDescent="0.35">
      <c r="A340" s="8" t="s">
        <v>1082</v>
      </c>
      <c r="B340" s="8" t="s">
        <v>1083</v>
      </c>
      <c r="C340" s="8" t="s">
        <v>1156</v>
      </c>
      <c r="D340" s="8" t="s">
        <v>1161</v>
      </c>
      <c r="E340" s="8" t="s">
        <v>1162</v>
      </c>
      <c r="F340" s="9" t="s">
        <v>1163</v>
      </c>
      <c r="G340" s="9" t="s">
        <v>53</v>
      </c>
      <c r="H340" s="8"/>
      <c r="I340" s="9" t="s">
        <v>1160</v>
      </c>
      <c r="J340" s="10" t="s">
        <v>62</v>
      </c>
      <c r="K340" s="11" t="s">
        <v>37</v>
      </c>
    </row>
    <row r="341" spans="1:11" x14ac:dyDescent="0.35">
      <c r="A341" s="8" t="s">
        <v>1082</v>
      </c>
      <c r="B341" s="8" t="s">
        <v>1083</v>
      </c>
      <c r="C341" s="8" t="s">
        <v>1156</v>
      </c>
      <c r="D341" s="8" t="s">
        <v>1164</v>
      </c>
      <c r="E341" s="8" t="s">
        <v>1165</v>
      </c>
      <c r="F341" s="9" t="s">
        <v>1166</v>
      </c>
      <c r="G341" s="9" t="s">
        <v>53</v>
      </c>
      <c r="H341" s="8"/>
      <c r="I341" s="9" t="s">
        <v>1160</v>
      </c>
      <c r="J341" s="10" t="s">
        <v>62</v>
      </c>
      <c r="K341" s="11" t="s">
        <v>37</v>
      </c>
    </row>
    <row r="342" spans="1:11" x14ac:dyDescent="0.35">
      <c r="A342" s="8" t="s">
        <v>1082</v>
      </c>
      <c r="B342" s="8" t="s">
        <v>1083</v>
      </c>
      <c r="C342" s="8" t="s">
        <v>1167</v>
      </c>
      <c r="D342" s="8" t="s">
        <v>1168</v>
      </c>
      <c r="E342" s="8" t="s">
        <v>1169</v>
      </c>
      <c r="F342" s="9" t="s">
        <v>1170</v>
      </c>
      <c r="G342" s="9" t="s">
        <v>53</v>
      </c>
      <c r="H342" s="8"/>
      <c r="I342" s="9" t="s">
        <v>1171</v>
      </c>
      <c r="J342" s="10" t="s">
        <v>62</v>
      </c>
      <c r="K342" s="11" t="s">
        <v>37</v>
      </c>
    </row>
    <row r="343" spans="1:11" ht="29" x14ac:dyDescent="0.35">
      <c r="A343" s="8" t="s">
        <v>1172</v>
      </c>
      <c r="B343" s="8" t="s">
        <v>1083</v>
      </c>
      <c r="C343" s="8" t="s">
        <v>1173</v>
      </c>
      <c r="D343" s="8" t="s">
        <v>1174</v>
      </c>
      <c r="E343" s="8" t="s">
        <v>1173</v>
      </c>
      <c r="F343" s="9" t="s">
        <v>1175</v>
      </c>
      <c r="G343" s="9" t="s">
        <v>33</v>
      </c>
      <c r="H343" s="8"/>
      <c r="I343" s="9" t="s">
        <v>1176</v>
      </c>
      <c r="J343" s="10" t="s">
        <v>432</v>
      </c>
      <c r="K343" s="11" t="s">
        <v>44</v>
      </c>
    </row>
    <row r="344" spans="1:11" x14ac:dyDescent="0.35">
      <c r="A344" s="8" t="s">
        <v>1172</v>
      </c>
      <c r="B344" s="8" t="s">
        <v>1083</v>
      </c>
      <c r="C344" s="8" t="s">
        <v>1177</v>
      </c>
      <c r="D344" s="8" t="s">
        <v>1178</v>
      </c>
      <c r="E344" s="8" t="s">
        <v>1177</v>
      </c>
      <c r="F344" s="9" t="s">
        <v>1179</v>
      </c>
      <c r="G344" s="9" t="s">
        <v>33</v>
      </c>
      <c r="H344" s="8"/>
      <c r="I344" s="9" t="s">
        <v>1180</v>
      </c>
      <c r="J344" s="10" t="s">
        <v>62</v>
      </c>
      <c r="K344" s="11" t="s">
        <v>37</v>
      </c>
    </row>
    <row r="345" spans="1:11" x14ac:dyDescent="0.35">
      <c r="A345" s="8" t="s">
        <v>1172</v>
      </c>
      <c r="B345" s="8" t="s">
        <v>1083</v>
      </c>
      <c r="C345" s="8" t="s">
        <v>1181</v>
      </c>
      <c r="D345" s="8" t="s">
        <v>1182</v>
      </c>
      <c r="E345" s="8" t="s">
        <v>1181</v>
      </c>
      <c r="F345" s="9" t="s">
        <v>1183</v>
      </c>
      <c r="G345" s="9" t="s">
        <v>33</v>
      </c>
      <c r="H345" s="8"/>
      <c r="I345" s="9" t="s">
        <v>1184</v>
      </c>
      <c r="J345" s="10" t="s">
        <v>62</v>
      </c>
      <c r="K345" s="11" t="s">
        <v>37</v>
      </c>
    </row>
    <row r="346" spans="1:11" x14ac:dyDescent="0.35">
      <c r="A346" s="8" t="s">
        <v>1172</v>
      </c>
      <c r="B346" s="8" t="s">
        <v>1083</v>
      </c>
      <c r="C346" s="8" t="s">
        <v>1185</v>
      </c>
      <c r="D346" s="8" t="s">
        <v>1186</v>
      </c>
      <c r="E346" s="8" t="s">
        <v>1187</v>
      </c>
      <c r="F346" s="9" t="s">
        <v>1188</v>
      </c>
      <c r="G346" s="9" t="s">
        <v>41</v>
      </c>
      <c r="H346" s="8"/>
      <c r="I346" s="9" t="s">
        <v>1189</v>
      </c>
      <c r="J346" s="10" t="s">
        <v>1015</v>
      </c>
      <c r="K346" s="11" t="s">
        <v>44</v>
      </c>
    </row>
    <row r="347" spans="1:11" x14ac:dyDescent="0.35">
      <c r="A347" s="8" t="s">
        <v>1172</v>
      </c>
      <c r="B347" s="8" t="s">
        <v>1083</v>
      </c>
      <c r="C347" s="8" t="s">
        <v>1185</v>
      </c>
      <c r="D347" s="8" t="s">
        <v>1190</v>
      </c>
      <c r="E347" s="8" t="s">
        <v>1191</v>
      </c>
      <c r="F347" s="9" t="s">
        <v>1192</v>
      </c>
      <c r="G347" s="9" t="s">
        <v>41</v>
      </c>
      <c r="H347" s="8"/>
      <c r="I347" s="9" t="s">
        <v>1189</v>
      </c>
      <c r="J347" s="10" t="s">
        <v>1015</v>
      </c>
      <c r="K347" s="11" t="s">
        <v>44</v>
      </c>
    </row>
    <row r="348" spans="1:11" x14ac:dyDescent="0.35">
      <c r="A348" s="8" t="s">
        <v>1172</v>
      </c>
      <c r="B348" s="8" t="s">
        <v>1083</v>
      </c>
      <c r="C348" s="8" t="s">
        <v>1193</v>
      </c>
      <c r="D348" s="8" t="s">
        <v>1194</v>
      </c>
      <c r="E348" s="8" t="s">
        <v>1193</v>
      </c>
      <c r="F348" s="9" t="s">
        <v>1195</v>
      </c>
      <c r="G348" s="9" t="s">
        <v>41</v>
      </c>
      <c r="H348" s="8"/>
      <c r="I348" s="9" t="s">
        <v>1196</v>
      </c>
      <c r="J348" s="10" t="s">
        <v>55</v>
      </c>
      <c r="K348" s="11" t="s">
        <v>44</v>
      </c>
    </row>
    <row r="349" spans="1:11" x14ac:dyDescent="0.35">
      <c r="A349" s="8" t="s">
        <v>1172</v>
      </c>
      <c r="B349" s="8" t="s">
        <v>1083</v>
      </c>
      <c r="C349" s="8" t="s">
        <v>1193</v>
      </c>
      <c r="D349" s="8" t="s">
        <v>1197</v>
      </c>
      <c r="E349" s="8" t="s">
        <v>1198</v>
      </c>
      <c r="F349" s="9" t="s">
        <v>1199</v>
      </c>
      <c r="G349" s="9" t="s">
        <v>33</v>
      </c>
      <c r="H349" s="8" t="s">
        <v>34</v>
      </c>
      <c r="I349" s="9" t="s">
        <v>1196</v>
      </c>
      <c r="J349" s="10" t="s">
        <v>55</v>
      </c>
      <c r="K349" s="11" t="s">
        <v>44</v>
      </c>
    </row>
    <row r="350" spans="1:11" x14ac:dyDescent="0.35">
      <c r="A350" s="8" t="s">
        <v>1172</v>
      </c>
      <c r="B350" s="8" t="s">
        <v>1083</v>
      </c>
      <c r="C350" s="8" t="s">
        <v>1200</v>
      </c>
      <c r="D350" s="8" t="s">
        <v>1201</v>
      </c>
      <c r="E350" s="8" t="s">
        <v>1200</v>
      </c>
      <c r="F350" s="9" t="s">
        <v>1202</v>
      </c>
      <c r="G350" s="9" t="s">
        <v>33</v>
      </c>
      <c r="H350" s="8"/>
      <c r="I350" s="9" t="s">
        <v>1203</v>
      </c>
      <c r="J350" s="10" t="s">
        <v>36</v>
      </c>
      <c r="K350" s="11" t="s">
        <v>37</v>
      </c>
    </row>
    <row r="351" spans="1:11" x14ac:dyDescent="0.35">
      <c r="A351" s="8" t="s">
        <v>1172</v>
      </c>
      <c r="B351" s="8" t="s">
        <v>1083</v>
      </c>
      <c r="C351" s="8" t="s">
        <v>1200</v>
      </c>
      <c r="D351" s="8" t="s">
        <v>1204</v>
      </c>
      <c r="E351" s="8" t="s">
        <v>1205</v>
      </c>
      <c r="F351" s="9" t="s">
        <v>1206</v>
      </c>
      <c r="G351" s="9" t="s">
        <v>33</v>
      </c>
      <c r="H351" s="8" t="s">
        <v>34</v>
      </c>
      <c r="I351" s="9" t="s">
        <v>1203</v>
      </c>
      <c r="J351" s="10" t="s">
        <v>36</v>
      </c>
      <c r="K351" s="11" t="s">
        <v>37</v>
      </c>
    </row>
    <row r="352" spans="1:11" x14ac:dyDescent="0.35">
      <c r="A352" s="8" t="s">
        <v>1172</v>
      </c>
      <c r="B352" s="8" t="s">
        <v>1083</v>
      </c>
      <c r="C352" s="8" t="s">
        <v>1207</v>
      </c>
      <c r="D352" s="8" t="s">
        <v>1208</v>
      </c>
      <c r="E352" s="8" t="s">
        <v>1207</v>
      </c>
      <c r="F352" s="9" t="s">
        <v>1209</v>
      </c>
      <c r="G352" s="9" t="s">
        <v>41</v>
      </c>
      <c r="H352" s="8"/>
      <c r="I352" s="9" t="s">
        <v>1210</v>
      </c>
      <c r="J352" s="10" t="s">
        <v>432</v>
      </c>
      <c r="K352" s="11" t="s">
        <v>44</v>
      </c>
    </row>
    <row r="353" spans="1:11" x14ac:dyDescent="0.35">
      <c r="A353" s="8" t="s">
        <v>1172</v>
      </c>
      <c r="B353" s="8" t="s">
        <v>1083</v>
      </c>
      <c r="C353" s="8" t="s">
        <v>1207</v>
      </c>
      <c r="D353" s="8" t="s">
        <v>1211</v>
      </c>
      <c r="E353" s="8" t="s">
        <v>1212</v>
      </c>
      <c r="F353" s="9" t="s">
        <v>1213</v>
      </c>
      <c r="G353" s="9" t="s">
        <v>48</v>
      </c>
      <c r="H353" s="8"/>
      <c r="I353" s="9" t="s">
        <v>1210</v>
      </c>
      <c r="J353" s="10" t="s">
        <v>432</v>
      </c>
      <c r="K353" s="11" t="s">
        <v>44</v>
      </c>
    </row>
    <row r="354" spans="1:11" x14ac:dyDescent="0.35">
      <c r="A354" s="8" t="s">
        <v>1172</v>
      </c>
      <c r="B354" s="8" t="s">
        <v>1083</v>
      </c>
      <c r="C354" s="8" t="s">
        <v>1214</v>
      </c>
      <c r="D354" s="8" t="s">
        <v>1215</v>
      </c>
      <c r="E354" s="8" t="s">
        <v>1214</v>
      </c>
      <c r="F354" s="9" t="s">
        <v>1216</v>
      </c>
      <c r="G354" s="9" t="s">
        <v>33</v>
      </c>
      <c r="H354" s="8" t="s">
        <v>34</v>
      </c>
      <c r="I354" s="9" t="s">
        <v>1217</v>
      </c>
      <c r="J354" s="10" t="s">
        <v>62</v>
      </c>
      <c r="K354" s="11" t="s">
        <v>37</v>
      </c>
    </row>
    <row r="355" spans="1:11" ht="29" x14ac:dyDescent="0.35">
      <c r="A355" s="8" t="s">
        <v>1172</v>
      </c>
      <c r="B355" s="8" t="s">
        <v>1083</v>
      </c>
      <c r="C355" s="8" t="s">
        <v>1214</v>
      </c>
      <c r="D355" s="8" t="s">
        <v>1218</v>
      </c>
      <c r="E355" s="8" t="s">
        <v>1219</v>
      </c>
      <c r="F355" s="9" t="s">
        <v>1220</v>
      </c>
      <c r="G355" s="9" t="s">
        <v>41</v>
      </c>
      <c r="H355" s="8"/>
      <c r="I355" s="9" t="s">
        <v>1217</v>
      </c>
      <c r="J355" s="10" t="s">
        <v>62</v>
      </c>
      <c r="K355" s="11" t="s">
        <v>37</v>
      </c>
    </row>
    <row r="356" spans="1:11" x14ac:dyDescent="0.35">
      <c r="A356" s="8" t="s">
        <v>1172</v>
      </c>
      <c r="B356" s="8" t="s">
        <v>1083</v>
      </c>
      <c r="C356" s="8" t="s">
        <v>1214</v>
      </c>
      <c r="D356" s="8" t="s">
        <v>1221</v>
      </c>
      <c r="E356" s="8" t="s">
        <v>1222</v>
      </c>
      <c r="F356" s="9" t="s">
        <v>1223</v>
      </c>
      <c r="G356" s="9" t="s">
        <v>48</v>
      </c>
      <c r="H356" s="8"/>
      <c r="I356" s="9" t="s">
        <v>1217</v>
      </c>
      <c r="J356" s="10" t="s">
        <v>62</v>
      </c>
      <c r="K356" s="11" t="s">
        <v>37</v>
      </c>
    </row>
    <row r="357" spans="1:11" ht="29" x14ac:dyDescent="0.35">
      <c r="A357" s="8" t="s">
        <v>1172</v>
      </c>
      <c r="B357" s="8" t="s">
        <v>1083</v>
      </c>
      <c r="C357" s="8" t="s">
        <v>1224</v>
      </c>
      <c r="D357" s="8" t="s">
        <v>1225</v>
      </c>
      <c r="E357" s="8" t="s">
        <v>1226</v>
      </c>
      <c r="F357" s="9" t="s">
        <v>1227</v>
      </c>
      <c r="G357" s="9" t="s">
        <v>53</v>
      </c>
      <c r="H357" s="8"/>
      <c r="I357" s="9" t="s">
        <v>1228</v>
      </c>
      <c r="J357" s="10" t="s">
        <v>62</v>
      </c>
      <c r="K357" s="11" t="s">
        <v>37</v>
      </c>
    </row>
    <row r="358" spans="1:11" x14ac:dyDescent="0.35">
      <c r="A358" s="8" t="s">
        <v>1172</v>
      </c>
      <c r="B358" s="8" t="s">
        <v>1083</v>
      </c>
      <c r="C358" s="8" t="s">
        <v>1224</v>
      </c>
      <c r="D358" s="8" t="s">
        <v>1229</v>
      </c>
      <c r="E358" s="8" t="s">
        <v>1230</v>
      </c>
      <c r="F358" s="9" t="s">
        <v>1231</v>
      </c>
      <c r="G358" s="9" t="s">
        <v>53</v>
      </c>
      <c r="H358" s="8"/>
      <c r="I358" s="9" t="s">
        <v>1228</v>
      </c>
      <c r="J358" s="10" t="s">
        <v>62</v>
      </c>
      <c r="K358" s="11" t="s">
        <v>37</v>
      </c>
    </row>
    <row r="359" spans="1:11" x14ac:dyDescent="0.35">
      <c r="A359" s="8" t="s">
        <v>1172</v>
      </c>
      <c r="B359" s="8" t="s">
        <v>1083</v>
      </c>
      <c r="C359" s="8" t="s">
        <v>1224</v>
      </c>
      <c r="D359" s="8" t="s">
        <v>1232</v>
      </c>
      <c r="E359" s="8" t="s">
        <v>1233</v>
      </c>
      <c r="F359" s="9" t="s">
        <v>1234</v>
      </c>
      <c r="G359" s="9" t="s">
        <v>53</v>
      </c>
      <c r="H359" s="8"/>
      <c r="I359" s="9" t="s">
        <v>1228</v>
      </c>
      <c r="J359" s="10" t="s">
        <v>62</v>
      </c>
      <c r="K359" s="11" t="s">
        <v>37</v>
      </c>
    </row>
    <row r="360" spans="1:11" x14ac:dyDescent="0.35">
      <c r="A360" s="8" t="s">
        <v>1172</v>
      </c>
      <c r="B360" s="8" t="s">
        <v>1083</v>
      </c>
      <c r="C360" s="8" t="s">
        <v>1224</v>
      </c>
      <c r="D360" s="8" t="s">
        <v>1235</v>
      </c>
      <c r="E360" s="8" t="s">
        <v>1236</v>
      </c>
      <c r="F360" s="9" t="s">
        <v>1237</v>
      </c>
      <c r="G360" s="9" t="s">
        <v>53</v>
      </c>
      <c r="H360" s="8"/>
      <c r="I360" s="9" t="s">
        <v>1228</v>
      </c>
      <c r="J360" s="10" t="s">
        <v>62</v>
      </c>
      <c r="K360" s="11" t="s">
        <v>37</v>
      </c>
    </row>
    <row r="361" spans="1:11" ht="29" x14ac:dyDescent="0.35">
      <c r="A361" s="8" t="s">
        <v>1172</v>
      </c>
      <c r="B361" s="8" t="s">
        <v>1083</v>
      </c>
      <c r="C361" s="8" t="s">
        <v>1238</v>
      </c>
      <c r="D361" s="8" t="s">
        <v>1239</v>
      </c>
      <c r="E361" s="8" t="s">
        <v>1240</v>
      </c>
      <c r="F361" s="9" t="s">
        <v>1241</v>
      </c>
      <c r="G361" s="9" t="s">
        <v>53</v>
      </c>
      <c r="H361" s="8"/>
      <c r="I361" s="9" t="s">
        <v>1242</v>
      </c>
      <c r="J361" s="10" t="s">
        <v>486</v>
      </c>
      <c r="K361" s="11" t="s">
        <v>44</v>
      </c>
    </row>
    <row r="362" spans="1:11" ht="29" x14ac:dyDescent="0.35">
      <c r="A362" s="8" t="s">
        <v>1172</v>
      </c>
      <c r="B362" s="8" t="s">
        <v>1083</v>
      </c>
      <c r="C362" s="8" t="s">
        <v>1238</v>
      </c>
      <c r="D362" s="8" t="s">
        <v>1243</v>
      </c>
      <c r="E362" s="8" t="s">
        <v>1244</v>
      </c>
      <c r="F362" s="9" t="s">
        <v>1245</v>
      </c>
      <c r="G362" s="9" t="s">
        <v>53</v>
      </c>
      <c r="H362" s="8"/>
      <c r="I362" s="9" t="s">
        <v>1242</v>
      </c>
      <c r="J362" s="10" t="s">
        <v>486</v>
      </c>
      <c r="K362" s="11" t="s">
        <v>44</v>
      </c>
    </row>
    <row r="363" spans="1:11" ht="29" x14ac:dyDescent="0.35">
      <c r="A363" s="8" t="s">
        <v>1172</v>
      </c>
      <c r="B363" s="8" t="s">
        <v>1083</v>
      </c>
      <c r="C363" s="8" t="s">
        <v>1238</v>
      </c>
      <c r="D363" s="8" t="s">
        <v>1246</v>
      </c>
      <c r="E363" s="8" t="s">
        <v>1247</v>
      </c>
      <c r="F363" s="9" t="s">
        <v>1248</v>
      </c>
      <c r="G363" s="9" t="s">
        <v>53</v>
      </c>
      <c r="H363" s="8"/>
      <c r="I363" s="9" t="s">
        <v>1242</v>
      </c>
      <c r="J363" s="10" t="s">
        <v>486</v>
      </c>
      <c r="K363" s="11" t="s">
        <v>44</v>
      </c>
    </row>
    <row r="364" spans="1:11" ht="29" x14ac:dyDescent="0.35">
      <c r="A364" s="8" t="s">
        <v>1172</v>
      </c>
      <c r="B364" s="8" t="s">
        <v>1083</v>
      </c>
      <c r="C364" s="8" t="s">
        <v>1238</v>
      </c>
      <c r="D364" s="8" t="s">
        <v>1249</v>
      </c>
      <c r="E364" s="8" t="s">
        <v>1250</v>
      </c>
      <c r="F364" s="9" t="s">
        <v>1251</v>
      </c>
      <c r="G364" s="9" t="s">
        <v>53</v>
      </c>
      <c r="H364" s="8"/>
      <c r="I364" s="9" t="s">
        <v>1242</v>
      </c>
      <c r="J364" s="10" t="s">
        <v>486</v>
      </c>
      <c r="K364" s="11" t="s">
        <v>44</v>
      </c>
    </row>
    <row r="365" spans="1:11" ht="29" x14ac:dyDescent="0.35">
      <c r="A365" s="8" t="s">
        <v>1172</v>
      </c>
      <c r="B365" s="8" t="s">
        <v>1083</v>
      </c>
      <c r="C365" s="8" t="s">
        <v>1238</v>
      </c>
      <c r="D365" s="8" t="s">
        <v>1252</v>
      </c>
      <c r="E365" s="8" t="s">
        <v>1238</v>
      </c>
      <c r="F365" s="9" t="s">
        <v>1253</v>
      </c>
      <c r="G365" s="9" t="s">
        <v>53</v>
      </c>
      <c r="H365" s="8"/>
      <c r="I365" s="9" t="s">
        <v>1242</v>
      </c>
      <c r="J365" s="10" t="s">
        <v>486</v>
      </c>
      <c r="K365" s="11" t="s">
        <v>44</v>
      </c>
    </row>
    <row r="366" spans="1:11" ht="29" x14ac:dyDescent="0.35">
      <c r="A366" s="8" t="s">
        <v>1172</v>
      </c>
      <c r="B366" s="8" t="s">
        <v>1083</v>
      </c>
      <c r="C366" s="8" t="s">
        <v>1238</v>
      </c>
      <c r="D366" s="8" t="s">
        <v>1254</v>
      </c>
      <c r="E366" s="8" t="s">
        <v>1255</v>
      </c>
      <c r="F366" s="9" t="s">
        <v>1256</v>
      </c>
      <c r="G366" s="9" t="s">
        <v>53</v>
      </c>
      <c r="H366" s="8"/>
      <c r="I366" s="9" t="s">
        <v>1242</v>
      </c>
      <c r="J366" s="10" t="s">
        <v>486</v>
      </c>
      <c r="K366" s="11" t="s">
        <v>44</v>
      </c>
    </row>
    <row r="367" spans="1:11" ht="29" x14ac:dyDescent="0.35">
      <c r="A367" s="8" t="s">
        <v>1172</v>
      </c>
      <c r="B367" s="8" t="s">
        <v>1083</v>
      </c>
      <c r="C367" s="8" t="s">
        <v>1238</v>
      </c>
      <c r="D367" s="8" t="s">
        <v>1164</v>
      </c>
      <c r="E367" s="8" t="s">
        <v>1165</v>
      </c>
      <c r="F367" s="9" t="s">
        <v>1166</v>
      </c>
      <c r="G367" s="9" t="s">
        <v>53</v>
      </c>
      <c r="H367" s="8"/>
      <c r="I367" s="9" t="s">
        <v>1242</v>
      </c>
      <c r="J367" s="10" t="s">
        <v>486</v>
      </c>
      <c r="K367" s="11" t="s">
        <v>44</v>
      </c>
    </row>
    <row r="368" spans="1:11" ht="29" x14ac:dyDescent="0.35">
      <c r="A368" s="8" t="s">
        <v>1172</v>
      </c>
      <c r="B368" s="8" t="s">
        <v>1083</v>
      </c>
      <c r="C368" s="8" t="s">
        <v>1257</v>
      </c>
      <c r="D368" s="8" t="s">
        <v>1258</v>
      </c>
      <c r="E368" s="8" t="s">
        <v>1259</v>
      </c>
      <c r="F368" s="9" t="s">
        <v>1260</v>
      </c>
      <c r="G368" s="9" t="s">
        <v>53</v>
      </c>
      <c r="H368" s="8"/>
      <c r="I368" s="9" t="s">
        <v>1261</v>
      </c>
      <c r="J368" s="10" t="s">
        <v>36</v>
      </c>
      <c r="K368" s="11" t="s">
        <v>37</v>
      </c>
    </row>
    <row r="369" spans="1:11" x14ac:dyDescent="0.35">
      <c r="A369" s="8" t="s">
        <v>1172</v>
      </c>
      <c r="B369" s="8" t="s">
        <v>1083</v>
      </c>
      <c r="C369" s="8" t="s">
        <v>1257</v>
      </c>
      <c r="D369" s="8" t="s">
        <v>1262</v>
      </c>
      <c r="E369" s="8" t="s">
        <v>1263</v>
      </c>
      <c r="F369" s="9" t="s">
        <v>1264</v>
      </c>
      <c r="G369" s="9" t="s">
        <v>53</v>
      </c>
      <c r="H369" s="8"/>
      <c r="I369" s="9" t="s">
        <v>1261</v>
      </c>
      <c r="J369" s="10" t="s">
        <v>36</v>
      </c>
      <c r="K369" s="11" t="s">
        <v>37</v>
      </c>
    </row>
    <row r="370" spans="1:11" x14ac:dyDescent="0.35">
      <c r="A370" s="8" t="s">
        <v>1172</v>
      </c>
      <c r="B370" s="8" t="s">
        <v>1083</v>
      </c>
      <c r="C370" s="8" t="s">
        <v>1257</v>
      </c>
      <c r="D370" s="8" t="s">
        <v>1265</v>
      </c>
      <c r="E370" s="8" t="s">
        <v>1266</v>
      </c>
      <c r="F370" s="9" t="s">
        <v>1267</v>
      </c>
      <c r="G370" s="9" t="s">
        <v>53</v>
      </c>
      <c r="H370" s="8"/>
      <c r="I370" s="9" t="s">
        <v>1261</v>
      </c>
      <c r="J370" s="10" t="s">
        <v>36</v>
      </c>
      <c r="K370" s="11" t="s">
        <v>37</v>
      </c>
    </row>
    <row r="371" spans="1:11" x14ac:dyDescent="0.35">
      <c r="A371" s="8" t="s">
        <v>1172</v>
      </c>
      <c r="B371" s="8" t="s">
        <v>1083</v>
      </c>
      <c r="C371" s="8" t="s">
        <v>1257</v>
      </c>
      <c r="D371" s="8" t="s">
        <v>1268</v>
      </c>
      <c r="E371" s="8" t="s">
        <v>1269</v>
      </c>
      <c r="F371" s="9" t="s">
        <v>1270</v>
      </c>
      <c r="G371" s="9" t="s">
        <v>53</v>
      </c>
      <c r="H371" s="8"/>
      <c r="I371" s="9" t="s">
        <v>1261</v>
      </c>
      <c r="J371" s="10" t="s">
        <v>36</v>
      </c>
      <c r="K371" s="11" t="s">
        <v>37</v>
      </c>
    </row>
    <row r="372" spans="1:11" x14ac:dyDescent="0.35">
      <c r="A372" s="8" t="s">
        <v>1172</v>
      </c>
      <c r="B372" s="8" t="s">
        <v>1083</v>
      </c>
      <c r="C372" s="8" t="s">
        <v>1257</v>
      </c>
      <c r="D372" s="8" t="s">
        <v>1271</v>
      </c>
      <c r="E372" s="8" t="s">
        <v>1272</v>
      </c>
      <c r="F372" s="9" t="s">
        <v>1273</v>
      </c>
      <c r="G372" s="9" t="s">
        <v>53</v>
      </c>
      <c r="H372" s="8"/>
      <c r="I372" s="9" t="s">
        <v>1261</v>
      </c>
      <c r="J372" s="10" t="s">
        <v>36</v>
      </c>
      <c r="K372" s="11" t="s">
        <v>37</v>
      </c>
    </row>
    <row r="373" spans="1:11" x14ac:dyDescent="0.35">
      <c r="A373" s="8" t="s">
        <v>1172</v>
      </c>
      <c r="B373" s="8" t="s">
        <v>1083</v>
      </c>
      <c r="C373" s="8" t="s">
        <v>1257</v>
      </c>
      <c r="D373" s="8" t="s">
        <v>1274</v>
      </c>
      <c r="E373" s="8" t="s">
        <v>1275</v>
      </c>
      <c r="F373" s="9" t="s">
        <v>1276</v>
      </c>
      <c r="G373" s="9" t="s">
        <v>53</v>
      </c>
      <c r="H373" s="8"/>
      <c r="I373" s="9" t="s">
        <v>1261</v>
      </c>
      <c r="J373" s="10" t="s">
        <v>36</v>
      </c>
      <c r="K373" s="11" t="s">
        <v>37</v>
      </c>
    </row>
    <row r="374" spans="1:11" x14ac:dyDescent="0.35">
      <c r="A374" s="8" t="s">
        <v>1172</v>
      </c>
      <c r="B374" s="8" t="s">
        <v>1083</v>
      </c>
      <c r="C374" s="8" t="s">
        <v>1257</v>
      </c>
      <c r="D374" s="8" t="s">
        <v>1211</v>
      </c>
      <c r="E374" s="8" t="s">
        <v>1212</v>
      </c>
      <c r="F374" s="9" t="s">
        <v>1213</v>
      </c>
      <c r="G374" s="9" t="s">
        <v>48</v>
      </c>
      <c r="H374" s="8"/>
      <c r="I374" s="9" t="s">
        <v>1261</v>
      </c>
      <c r="J374" s="10" t="s">
        <v>36</v>
      </c>
      <c r="K374" s="11" t="s">
        <v>37</v>
      </c>
    </row>
    <row r="375" spans="1:11" x14ac:dyDescent="0.35">
      <c r="A375" s="8" t="s">
        <v>1172</v>
      </c>
      <c r="B375" s="8" t="s">
        <v>1083</v>
      </c>
      <c r="C375" s="8" t="s">
        <v>1257</v>
      </c>
      <c r="D375" s="8" t="s">
        <v>1221</v>
      </c>
      <c r="E375" s="8" t="s">
        <v>1222</v>
      </c>
      <c r="F375" s="9" t="s">
        <v>1223</v>
      </c>
      <c r="G375" s="9" t="s">
        <v>48</v>
      </c>
      <c r="H375" s="8"/>
      <c r="I375" s="9" t="s">
        <v>1261</v>
      </c>
      <c r="J375" s="10" t="s">
        <v>36</v>
      </c>
      <c r="K375" s="11" t="s">
        <v>37</v>
      </c>
    </row>
    <row r="376" spans="1:11" x14ac:dyDescent="0.35">
      <c r="A376" s="8" t="s">
        <v>1172</v>
      </c>
      <c r="B376" s="8" t="s">
        <v>1083</v>
      </c>
      <c r="C376" s="8" t="s">
        <v>1277</v>
      </c>
      <c r="D376" s="8" t="s">
        <v>1278</v>
      </c>
      <c r="E376" s="8" t="s">
        <v>1277</v>
      </c>
      <c r="F376" s="9" t="s">
        <v>1279</v>
      </c>
      <c r="G376" s="9" t="s">
        <v>66</v>
      </c>
      <c r="H376" s="8"/>
      <c r="I376" s="9" t="s">
        <v>1280</v>
      </c>
      <c r="J376" s="10" t="s">
        <v>62</v>
      </c>
      <c r="K376" s="11" t="s">
        <v>37</v>
      </c>
    </row>
    <row r="377" spans="1:11" x14ac:dyDescent="0.35">
      <c r="A377" s="8" t="s">
        <v>1172</v>
      </c>
      <c r="B377" s="8" t="s">
        <v>1083</v>
      </c>
      <c r="C377" s="8" t="s">
        <v>1277</v>
      </c>
      <c r="D377" s="8" t="s">
        <v>1204</v>
      </c>
      <c r="E377" s="8" t="s">
        <v>1205</v>
      </c>
      <c r="F377" s="9" t="s">
        <v>1206</v>
      </c>
      <c r="G377" s="9" t="s">
        <v>33</v>
      </c>
      <c r="H377" s="8" t="s">
        <v>34</v>
      </c>
      <c r="I377" s="9" t="s">
        <v>1280</v>
      </c>
      <c r="J377" s="10" t="s">
        <v>62</v>
      </c>
      <c r="K377" s="11" t="s">
        <v>37</v>
      </c>
    </row>
    <row r="378" spans="1:11" x14ac:dyDescent="0.35">
      <c r="A378" s="8" t="s">
        <v>1172</v>
      </c>
      <c r="B378" s="8" t="s">
        <v>1083</v>
      </c>
      <c r="C378" s="8" t="s">
        <v>1277</v>
      </c>
      <c r="D378" s="8" t="s">
        <v>1281</v>
      </c>
      <c r="E378" s="8" t="s">
        <v>1282</v>
      </c>
      <c r="F378" s="9" t="s">
        <v>1283</v>
      </c>
      <c r="G378" s="9" t="s">
        <v>66</v>
      </c>
      <c r="H378" s="8"/>
      <c r="I378" s="9" t="s">
        <v>1280</v>
      </c>
      <c r="J378" s="10" t="s">
        <v>62</v>
      </c>
      <c r="K378" s="11" t="s">
        <v>37</v>
      </c>
    </row>
    <row r="379" spans="1:11" x14ac:dyDescent="0.35">
      <c r="A379" s="8" t="s">
        <v>1284</v>
      </c>
      <c r="B379" s="8" t="s">
        <v>1083</v>
      </c>
      <c r="C379" s="8" t="s">
        <v>1285</v>
      </c>
      <c r="D379" s="8" t="s">
        <v>1286</v>
      </c>
      <c r="E379" s="8" t="s">
        <v>1285</v>
      </c>
      <c r="F379" s="9" t="s">
        <v>1287</v>
      </c>
      <c r="G379" s="9" t="s">
        <v>66</v>
      </c>
      <c r="H379" s="8"/>
      <c r="I379" s="9" t="s">
        <v>1288</v>
      </c>
      <c r="J379" s="10" t="s">
        <v>62</v>
      </c>
      <c r="K379" s="11" t="s">
        <v>37</v>
      </c>
    </row>
    <row r="380" spans="1:11" x14ac:dyDescent="0.35">
      <c r="A380" s="8" t="s">
        <v>1284</v>
      </c>
      <c r="B380" s="8" t="s">
        <v>1083</v>
      </c>
      <c r="C380" s="8" t="s">
        <v>1285</v>
      </c>
      <c r="D380" s="8" t="s">
        <v>1289</v>
      </c>
      <c r="E380" s="8" t="s">
        <v>1290</v>
      </c>
      <c r="F380" s="9" t="s">
        <v>1291</v>
      </c>
      <c r="G380" s="9" t="s">
        <v>33</v>
      </c>
      <c r="H380" s="8"/>
      <c r="I380" s="9" t="s">
        <v>1288</v>
      </c>
      <c r="J380" s="10" t="s">
        <v>62</v>
      </c>
      <c r="K380" s="11" t="s">
        <v>37</v>
      </c>
    </row>
    <row r="381" spans="1:11" x14ac:dyDescent="0.35">
      <c r="A381" s="8" t="s">
        <v>1284</v>
      </c>
      <c r="B381" s="8" t="s">
        <v>1083</v>
      </c>
      <c r="C381" s="8" t="s">
        <v>1285</v>
      </c>
      <c r="D381" s="8" t="s">
        <v>1153</v>
      </c>
      <c r="E381" s="8" t="s">
        <v>1154</v>
      </c>
      <c r="F381" s="9" t="s">
        <v>1155</v>
      </c>
      <c r="G381" s="9" t="s">
        <v>48</v>
      </c>
      <c r="H381" s="8" t="s">
        <v>34</v>
      </c>
      <c r="I381" s="9" t="s">
        <v>1288</v>
      </c>
      <c r="J381" s="10" t="s">
        <v>62</v>
      </c>
      <c r="K381" s="11" t="s">
        <v>37</v>
      </c>
    </row>
    <row r="382" spans="1:11" x14ac:dyDescent="0.35">
      <c r="A382" s="8" t="s">
        <v>1284</v>
      </c>
      <c r="B382" s="8" t="s">
        <v>1083</v>
      </c>
      <c r="C382" s="8" t="s">
        <v>1292</v>
      </c>
      <c r="D382" s="8" t="s">
        <v>1293</v>
      </c>
      <c r="E382" s="8" t="s">
        <v>1292</v>
      </c>
      <c r="F382" s="9" t="s">
        <v>1294</v>
      </c>
      <c r="G382" s="9" t="s">
        <v>33</v>
      </c>
      <c r="H382" s="8"/>
      <c r="I382" s="9" t="s">
        <v>1295</v>
      </c>
      <c r="J382" s="10" t="s">
        <v>1296</v>
      </c>
      <c r="K382" s="11" t="s">
        <v>37</v>
      </c>
    </row>
    <row r="383" spans="1:11" ht="29" x14ac:dyDescent="0.35">
      <c r="A383" s="8" t="s">
        <v>1284</v>
      </c>
      <c r="B383" s="8" t="s">
        <v>1083</v>
      </c>
      <c r="C383" s="8" t="s">
        <v>1297</v>
      </c>
      <c r="D383" s="8" t="s">
        <v>1298</v>
      </c>
      <c r="E383" s="8" t="s">
        <v>1299</v>
      </c>
      <c r="F383" s="9" t="s">
        <v>1300</v>
      </c>
      <c r="G383" s="9" t="s">
        <v>33</v>
      </c>
      <c r="H383" s="8"/>
      <c r="I383" s="9" t="s">
        <v>1301</v>
      </c>
      <c r="J383" s="10" t="s">
        <v>36</v>
      </c>
      <c r="K383" s="11" t="s">
        <v>37</v>
      </c>
    </row>
    <row r="384" spans="1:11" x14ac:dyDescent="0.35">
      <c r="A384" s="8" t="s">
        <v>1284</v>
      </c>
      <c r="B384" s="8" t="s">
        <v>1083</v>
      </c>
      <c r="C384" s="8" t="s">
        <v>1297</v>
      </c>
      <c r="D384" s="8" t="s">
        <v>1302</v>
      </c>
      <c r="E384" s="8" t="s">
        <v>1303</v>
      </c>
      <c r="F384" s="9" t="s">
        <v>1304</v>
      </c>
      <c r="G384" s="9" t="s">
        <v>33</v>
      </c>
      <c r="H384" s="8" t="s">
        <v>34</v>
      </c>
      <c r="I384" s="9" t="s">
        <v>1301</v>
      </c>
      <c r="J384" s="10" t="s">
        <v>36</v>
      </c>
      <c r="K384" s="11" t="s">
        <v>37</v>
      </c>
    </row>
    <row r="385" spans="1:11" x14ac:dyDescent="0.35">
      <c r="A385" s="8" t="s">
        <v>1284</v>
      </c>
      <c r="B385" s="8" t="s">
        <v>1083</v>
      </c>
      <c r="C385" s="8" t="s">
        <v>1297</v>
      </c>
      <c r="D385" s="8" t="s">
        <v>1305</v>
      </c>
      <c r="E385" s="8" t="s">
        <v>1306</v>
      </c>
      <c r="F385" s="9" t="s">
        <v>1307</v>
      </c>
      <c r="G385" s="9" t="s">
        <v>41</v>
      </c>
      <c r="H385" s="8"/>
      <c r="I385" s="9" t="s">
        <v>1301</v>
      </c>
      <c r="J385" s="10" t="s">
        <v>36</v>
      </c>
      <c r="K385" s="11" t="s">
        <v>37</v>
      </c>
    </row>
    <row r="386" spans="1:11" x14ac:dyDescent="0.35">
      <c r="A386" s="8" t="s">
        <v>1284</v>
      </c>
      <c r="B386" s="8" t="s">
        <v>1083</v>
      </c>
      <c r="C386" s="8" t="s">
        <v>1308</v>
      </c>
      <c r="D386" s="8" t="s">
        <v>1309</v>
      </c>
      <c r="E386" s="8" t="s">
        <v>1308</v>
      </c>
      <c r="F386" s="9" t="s">
        <v>1310</v>
      </c>
      <c r="G386" s="9" t="s">
        <v>66</v>
      </c>
      <c r="H386" s="8"/>
      <c r="I386" s="9" t="s">
        <v>1311</v>
      </c>
      <c r="J386" s="10" t="s">
        <v>36</v>
      </c>
      <c r="K386" s="11" t="s">
        <v>37</v>
      </c>
    </row>
    <row r="387" spans="1:11" x14ac:dyDescent="0.35">
      <c r="A387" s="8" t="s">
        <v>1284</v>
      </c>
      <c r="B387" s="8" t="s">
        <v>1083</v>
      </c>
      <c r="C387" s="8" t="s">
        <v>1308</v>
      </c>
      <c r="D387" s="8" t="s">
        <v>1312</v>
      </c>
      <c r="E387" s="8" t="s">
        <v>1313</v>
      </c>
      <c r="F387" s="9" t="s">
        <v>1314</v>
      </c>
      <c r="G387" s="9" t="s">
        <v>33</v>
      </c>
      <c r="H387" s="8" t="s">
        <v>34</v>
      </c>
      <c r="I387" s="9" t="s">
        <v>1311</v>
      </c>
      <c r="J387" s="10" t="s">
        <v>36</v>
      </c>
      <c r="K387" s="11" t="s">
        <v>37</v>
      </c>
    </row>
    <row r="388" spans="1:11" x14ac:dyDescent="0.35">
      <c r="A388" s="8" t="s">
        <v>1284</v>
      </c>
      <c r="B388" s="8" t="s">
        <v>1083</v>
      </c>
      <c r="C388" s="8" t="s">
        <v>1315</v>
      </c>
      <c r="D388" s="8" t="s">
        <v>1316</v>
      </c>
      <c r="E388" s="8" t="s">
        <v>1317</v>
      </c>
      <c r="F388" s="9" t="s">
        <v>1318</v>
      </c>
      <c r="G388" s="9" t="s">
        <v>33</v>
      </c>
      <c r="H388" s="8" t="s">
        <v>34</v>
      </c>
      <c r="I388" s="9" t="s">
        <v>1319</v>
      </c>
      <c r="J388" s="10" t="s">
        <v>62</v>
      </c>
      <c r="K388" s="11" t="s">
        <v>37</v>
      </c>
    </row>
    <row r="389" spans="1:11" ht="29" x14ac:dyDescent="0.35">
      <c r="A389" s="8" t="s">
        <v>1284</v>
      </c>
      <c r="B389" s="8" t="s">
        <v>1083</v>
      </c>
      <c r="C389" s="8" t="s">
        <v>1315</v>
      </c>
      <c r="D389" s="8" t="s">
        <v>1320</v>
      </c>
      <c r="E389" s="8" t="s">
        <v>1321</v>
      </c>
      <c r="F389" s="9" t="s">
        <v>1322</v>
      </c>
      <c r="G389" s="9" t="s">
        <v>66</v>
      </c>
      <c r="H389" s="8"/>
      <c r="I389" s="9" t="s">
        <v>1319</v>
      </c>
      <c r="J389" s="10" t="s">
        <v>62</v>
      </c>
      <c r="K389" s="11" t="s">
        <v>37</v>
      </c>
    </row>
    <row r="390" spans="1:11" ht="29" x14ac:dyDescent="0.35">
      <c r="A390" s="8" t="s">
        <v>1284</v>
      </c>
      <c r="B390" s="8" t="s">
        <v>1083</v>
      </c>
      <c r="C390" s="8" t="s">
        <v>1323</v>
      </c>
      <c r="D390" s="8" t="s">
        <v>1324</v>
      </c>
      <c r="E390" s="8" t="s">
        <v>1323</v>
      </c>
      <c r="F390" s="9" t="s">
        <v>1325</v>
      </c>
      <c r="G390" s="9" t="s">
        <v>41</v>
      </c>
      <c r="H390" s="8"/>
      <c r="I390" s="9" t="s">
        <v>1326</v>
      </c>
      <c r="J390" s="10" t="s">
        <v>62</v>
      </c>
      <c r="K390" s="11" t="s">
        <v>37</v>
      </c>
    </row>
    <row r="391" spans="1:11" ht="29" x14ac:dyDescent="0.35">
      <c r="A391" s="8" t="s">
        <v>1284</v>
      </c>
      <c r="B391" s="8" t="s">
        <v>1083</v>
      </c>
      <c r="C391" s="8" t="s">
        <v>1327</v>
      </c>
      <c r="D391" s="8" t="s">
        <v>1328</v>
      </c>
      <c r="E391" s="8" t="s">
        <v>1327</v>
      </c>
      <c r="F391" s="9" t="s">
        <v>1329</v>
      </c>
      <c r="G391" s="9" t="s">
        <v>33</v>
      </c>
      <c r="H391" s="8"/>
      <c r="I391" s="9" t="s">
        <v>1330</v>
      </c>
      <c r="J391" s="10" t="s">
        <v>62</v>
      </c>
      <c r="K391" s="11" t="s">
        <v>37</v>
      </c>
    </row>
    <row r="392" spans="1:11" ht="29" x14ac:dyDescent="0.35">
      <c r="A392" s="8" t="s">
        <v>1284</v>
      </c>
      <c r="B392" s="8" t="s">
        <v>1083</v>
      </c>
      <c r="C392" s="8" t="s">
        <v>1327</v>
      </c>
      <c r="D392" s="8" t="s">
        <v>1331</v>
      </c>
      <c r="E392" s="8" t="s">
        <v>1332</v>
      </c>
      <c r="F392" s="9" t="s">
        <v>1333</v>
      </c>
      <c r="G392" s="9" t="s">
        <v>41</v>
      </c>
      <c r="H392" s="8"/>
      <c r="I392" s="9" t="s">
        <v>1330</v>
      </c>
      <c r="J392" s="10" t="s">
        <v>62</v>
      </c>
      <c r="K392" s="11" t="s">
        <v>37</v>
      </c>
    </row>
    <row r="393" spans="1:11" ht="29" x14ac:dyDescent="0.35">
      <c r="A393" s="8" t="s">
        <v>1284</v>
      </c>
      <c r="B393" s="8" t="s">
        <v>1083</v>
      </c>
      <c r="C393" s="8" t="s">
        <v>1327</v>
      </c>
      <c r="D393" s="8" t="s">
        <v>1334</v>
      </c>
      <c r="E393" s="8" t="s">
        <v>1335</v>
      </c>
      <c r="F393" s="9" t="s">
        <v>1336</v>
      </c>
      <c r="G393" s="9" t="s">
        <v>48</v>
      </c>
      <c r="H393" s="8"/>
      <c r="I393" s="9" t="s">
        <v>1330</v>
      </c>
      <c r="J393" s="10" t="s">
        <v>62</v>
      </c>
      <c r="K393" s="11" t="s">
        <v>37</v>
      </c>
    </row>
    <row r="394" spans="1:11" x14ac:dyDescent="0.35">
      <c r="A394" s="8" t="s">
        <v>1284</v>
      </c>
      <c r="B394" s="8" t="s">
        <v>1083</v>
      </c>
      <c r="C394" s="8" t="s">
        <v>1337</v>
      </c>
      <c r="D394" s="8" t="s">
        <v>1338</v>
      </c>
      <c r="E394" s="8" t="s">
        <v>1337</v>
      </c>
      <c r="F394" s="9" t="s">
        <v>1339</v>
      </c>
      <c r="G394" s="9" t="s">
        <v>92</v>
      </c>
      <c r="H394" s="8"/>
      <c r="I394" s="9" t="s">
        <v>1340</v>
      </c>
      <c r="J394" s="10" t="s">
        <v>62</v>
      </c>
      <c r="K394" s="11" t="s">
        <v>37</v>
      </c>
    </row>
    <row r="395" spans="1:11" x14ac:dyDescent="0.35">
      <c r="A395" s="8" t="s">
        <v>1284</v>
      </c>
      <c r="B395" s="8" t="s">
        <v>1083</v>
      </c>
      <c r="C395" s="8" t="s">
        <v>1337</v>
      </c>
      <c r="D395" s="8" t="s">
        <v>1164</v>
      </c>
      <c r="E395" s="8" t="s">
        <v>1165</v>
      </c>
      <c r="F395" s="9" t="s">
        <v>1166</v>
      </c>
      <c r="G395" s="9" t="s">
        <v>53</v>
      </c>
      <c r="H395" s="8"/>
      <c r="I395" s="9" t="s">
        <v>1340</v>
      </c>
      <c r="J395" s="10" t="s">
        <v>62</v>
      </c>
      <c r="K395" s="11" t="s">
        <v>37</v>
      </c>
    </row>
    <row r="396" spans="1:11" ht="29" x14ac:dyDescent="0.35">
      <c r="A396" s="8" t="s">
        <v>1284</v>
      </c>
      <c r="B396" s="8" t="s">
        <v>1083</v>
      </c>
      <c r="C396" s="8" t="s">
        <v>1341</v>
      </c>
      <c r="D396" s="8" t="s">
        <v>1342</v>
      </c>
      <c r="E396" s="8" t="s">
        <v>1343</v>
      </c>
      <c r="F396" s="9" t="s">
        <v>1344</v>
      </c>
      <c r="G396" s="9" t="s">
        <v>92</v>
      </c>
      <c r="H396" s="8"/>
      <c r="I396" s="9" t="s">
        <v>1345</v>
      </c>
      <c r="J396" s="10" t="s">
        <v>55</v>
      </c>
      <c r="K396" s="11" t="s">
        <v>44</v>
      </c>
    </row>
    <row r="397" spans="1:11" ht="29" x14ac:dyDescent="0.35">
      <c r="A397" s="8" t="s">
        <v>1284</v>
      </c>
      <c r="B397" s="8" t="s">
        <v>1083</v>
      </c>
      <c r="C397" s="8" t="s">
        <v>1341</v>
      </c>
      <c r="D397" s="8" t="s">
        <v>1346</v>
      </c>
      <c r="E397" s="8" t="s">
        <v>1347</v>
      </c>
      <c r="F397" s="9" t="s">
        <v>1348</v>
      </c>
      <c r="G397" s="9" t="s">
        <v>53</v>
      </c>
      <c r="H397" s="8"/>
      <c r="I397" s="9" t="s">
        <v>1345</v>
      </c>
      <c r="J397" s="10" t="s">
        <v>55</v>
      </c>
      <c r="K397" s="11" t="s">
        <v>44</v>
      </c>
    </row>
    <row r="398" spans="1:11" ht="29" x14ac:dyDescent="0.35">
      <c r="A398" s="8" t="s">
        <v>1284</v>
      </c>
      <c r="B398" s="8" t="s">
        <v>1083</v>
      </c>
      <c r="C398" s="8" t="s">
        <v>1341</v>
      </c>
      <c r="D398" s="8" t="s">
        <v>1349</v>
      </c>
      <c r="E398" s="8" t="s">
        <v>1350</v>
      </c>
      <c r="F398" s="9" t="s">
        <v>1351</v>
      </c>
      <c r="G398" s="9" t="s">
        <v>53</v>
      </c>
      <c r="H398" s="8"/>
      <c r="I398" s="9" t="s">
        <v>1345</v>
      </c>
      <c r="J398" s="10" t="s">
        <v>55</v>
      </c>
      <c r="K398" s="11" t="s">
        <v>44</v>
      </c>
    </row>
    <row r="399" spans="1:11" ht="29" x14ac:dyDescent="0.35">
      <c r="A399" s="8" t="s">
        <v>1284</v>
      </c>
      <c r="B399" s="8" t="s">
        <v>1083</v>
      </c>
      <c r="C399" s="8" t="s">
        <v>1341</v>
      </c>
      <c r="D399" s="8" t="s">
        <v>1352</v>
      </c>
      <c r="E399" s="8" t="s">
        <v>1353</v>
      </c>
      <c r="F399" s="9" t="s">
        <v>1354</v>
      </c>
      <c r="G399" s="9" t="s">
        <v>53</v>
      </c>
      <c r="H399" s="8"/>
      <c r="I399" s="9" t="s">
        <v>1345</v>
      </c>
      <c r="J399" s="10" t="s">
        <v>55</v>
      </c>
      <c r="K399" s="11" t="s">
        <v>44</v>
      </c>
    </row>
    <row r="400" spans="1:11" ht="29" x14ac:dyDescent="0.35">
      <c r="A400" s="8" t="s">
        <v>1284</v>
      </c>
      <c r="B400" s="8" t="s">
        <v>1083</v>
      </c>
      <c r="C400" s="8" t="s">
        <v>1341</v>
      </c>
      <c r="D400" s="8" t="s">
        <v>1355</v>
      </c>
      <c r="E400" s="8" t="s">
        <v>1356</v>
      </c>
      <c r="F400" s="9" t="s">
        <v>1357</v>
      </c>
      <c r="G400" s="9" t="s">
        <v>53</v>
      </c>
      <c r="H400" s="8"/>
      <c r="I400" s="9" t="s">
        <v>1345</v>
      </c>
      <c r="J400" s="10" t="s">
        <v>55</v>
      </c>
      <c r="K400" s="11" t="s">
        <v>44</v>
      </c>
    </row>
    <row r="401" spans="1:11" ht="29" x14ac:dyDescent="0.35">
      <c r="A401" s="8" t="s">
        <v>1284</v>
      </c>
      <c r="B401" s="8" t="s">
        <v>1083</v>
      </c>
      <c r="C401" s="8" t="s">
        <v>1341</v>
      </c>
      <c r="D401" s="8" t="s">
        <v>1358</v>
      </c>
      <c r="E401" s="8" t="s">
        <v>1359</v>
      </c>
      <c r="F401" s="9" t="s">
        <v>1360</v>
      </c>
      <c r="G401" s="9" t="s">
        <v>53</v>
      </c>
      <c r="H401" s="8"/>
      <c r="I401" s="9" t="s">
        <v>1345</v>
      </c>
      <c r="J401" s="10" t="s">
        <v>55</v>
      </c>
      <c r="K401" s="11" t="s">
        <v>44</v>
      </c>
    </row>
    <row r="402" spans="1:11" ht="29" x14ac:dyDescent="0.35">
      <c r="A402" s="8" t="s">
        <v>1284</v>
      </c>
      <c r="B402" s="8" t="s">
        <v>1083</v>
      </c>
      <c r="C402" s="8" t="s">
        <v>1361</v>
      </c>
      <c r="D402" s="8" t="s">
        <v>1362</v>
      </c>
      <c r="E402" s="8" t="s">
        <v>1363</v>
      </c>
      <c r="F402" s="9" t="s">
        <v>1364</v>
      </c>
      <c r="G402" s="9" t="s">
        <v>53</v>
      </c>
      <c r="H402" s="8"/>
      <c r="I402" s="9" t="s">
        <v>1365</v>
      </c>
      <c r="J402" s="10" t="s">
        <v>486</v>
      </c>
      <c r="K402" s="11" t="s">
        <v>44</v>
      </c>
    </row>
    <row r="403" spans="1:11" ht="29" x14ac:dyDescent="0.35">
      <c r="A403" s="8" t="s">
        <v>1284</v>
      </c>
      <c r="B403" s="8" t="s">
        <v>1083</v>
      </c>
      <c r="C403" s="8" t="s">
        <v>1361</v>
      </c>
      <c r="D403" s="8" t="s">
        <v>1366</v>
      </c>
      <c r="E403" s="8" t="s">
        <v>1367</v>
      </c>
      <c r="F403" s="9" t="s">
        <v>1368</v>
      </c>
      <c r="G403" s="9" t="s">
        <v>53</v>
      </c>
      <c r="H403" s="8"/>
      <c r="I403" s="9" t="s">
        <v>1365</v>
      </c>
      <c r="J403" s="10" t="s">
        <v>486</v>
      </c>
      <c r="K403" s="11" t="s">
        <v>44</v>
      </c>
    </row>
    <row r="404" spans="1:11" ht="29" x14ac:dyDescent="0.35">
      <c r="A404" s="8" t="s">
        <v>1284</v>
      </c>
      <c r="B404" s="8" t="s">
        <v>1083</v>
      </c>
      <c r="C404" s="8" t="s">
        <v>1361</v>
      </c>
      <c r="D404" s="8" t="s">
        <v>1369</v>
      </c>
      <c r="E404" s="8" t="s">
        <v>1361</v>
      </c>
      <c r="F404" s="9" t="s">
        <v>1370</v>
      </c>
      <c r="G404" s="9" t="s">
        <v>53</v>
      </c>
      <c r="H404" s="8"/>
      <c r="I404" s="9" t="s">
        <v>1365</v>
      </c>
      <c r="J404" s="10" t="s">
        <v>486</v>
      </c>
      <c r="K404" s="11" t="s">
        <v>44</v>
      </c>
    </row>
    <row r="405" spans="1:11" ht="29" x14ac:dyDescent="0.35">
      <c r="A405" s="8" t="s">
        <v>1284</v>
      </c>
      <c r="B405" s="8" t="s">
        <v>1083</v>
      </c>
      <c r="C405" s="8" t="s">
        <v>1361</v>
      </c>
      <c r="D405" s="8" t="s">
        <v>1371</v>
      </c>
      <c r="E405" s="8" t="s">
        <v>1372</v>
      </c>
      <c r="F405" s="9" t="s">
        <v>1373</v>
      </c>
      <c r="G405" s="9" t="s">
        <v>48</v>
      </c>
      <c r="H405" s="8" t="s">
        <v>34</v>
      </c>
      <c r="I405" s="9" t="s">
        <v>1365</v>
      </c>
      <c r="J405" s="10" t="s">
        <v>486</v>
      </c>
      <c r="K405" s="11" t="s">
        <v>44</v>
      </c>
    </row>
    <row r="406" spans="1:11" ht="29" x14ac:dyDescent="0.35">
      <c r="A406" s="8" t="s">
        <v>1284</v>
      </c>
      <c r="B406" s="8" t="s">
        <v>1083</v>
      </c>
      <c r="C406" s="8" t="s">
        <v>1361</v>
      </c>
      <c r="D406" s="8" t="s">
        <v>1164</v>
      </c>
      <c r="E406" s="8" t="s">
        <v>1165</v>
      </c>
      <c r="F406" s="9" t="s">
        <v>1166</v>
      </c>
      <c r="G406" s="9" t="s">
        <v>53</v>
      </c>
      <c r="H406" s="8"/>
      <c r="I406" s="9" t="s">
        <v>1365</v>
      </c>
      <c r="J406" s="10" t="s">
        <v>486</v>
      </c>
      <c r="K406" s="11" t="s">
        <v>44</v>
      </c>
    </row>
    <row r="407" spans="1:11" ht="29" x14ac:dyDescent="0.35">
      <c r="A407" s="8" t="s">
        <v>1284</v>
      </c>
      <c r="B407" s="8" t="s">
        <v>1083</v>
      </c>
      <c r="C407" s="8" t="s">
        <v>1374</v>
      </c>
      <c r="D407" s="8" t="s">
        <v>1375</v>
      </c>
      <c r="E407" s="8" t="s">
        <v>1376</v>
      </c>
      <c r="F407" s="9" t="s">
        <v>1377</v>
      </c>
      <c r="G407" s="9" t="s">
        <v>53</v>
      </c>
      <c r="H407" s="8"/>
      <c r="I407" s="9" t="s">
        <v>1378</v>
      </c>
      <c r="J407" s="10" t="s">
        <v>486</v>
      </c>
      <c r="K407" s="11" t="s">
        <v>44</v>
      </c>
    </row>
    <row r="408" spans="1:11" ht="29" x14ac:dyDescent="0.35">
      <c r="A408" s="8" t="s">
        <v>1284</v>
      </c>
      <c r="B408" s="8" t="s">
        <v>1083</v>
      </c>
      <c r="C408" s="8" t="s">
        <v>1374</v>
      </c>
      <c r="D408" s="8" t="s">
        <v>1379</v>
      </c>
      <c r="E408" s="8" t="s">
        <v>1380</v>
      </c>
      <c r="F408" s="9" t="s">
        <v>1381</v>
      </c>
      <c r="G408" s="9" t="s">
        <v>53</v>
      </c>
      <c r="H408" s="8"/>
      <c r="I408" s="9" t="s">
        <v>1378</v>
      </c>
      <c r="J408" s="10" t="s">
        <v>486</v>
      </c>
      <c r="K408" s="11" t="s">
        <v>44</v>
      </c>
    </row>
    <row r="409" spans="1:11" ht="29" x14ac:dyDescent="0.35">
      <c r="A409" s="8" t="s">
        <v>1284</v>
      </c>
      <c r="B409" s="8" t="s">
        <v>1083</v>
      </c>
      <c r="C409" s="8" t="s">
        <v>1374</v>
      </c>
      <c r="D409" s="8" t="s">
        <v>1382</v>
      </c>
      <c r="E409" s="8" t="s">
        <v>1383</v>
      </c>
      <c r="F409" s="9" t="s">
        <v>1384</v>
      </c>
      <c r="G409" s="9" t="s">
        <v>53</v>
      </c>
      <c r="H409" s="8"/>
      <c r="I409" s="9" t="s">
        <v>1378</v>
      </c>
      <c r="J409" s="10" t="s">
        <v>486</v>
      </c>
      <c r="K409" s="11" t="s">
        <v>44</v>
      </c>
    </row>
    <row r="410" spans="1:11" ht="29" x14ac:dyDescent="0.35">
      <c r="A410" s="8" t="s">
        <v>1284</v>
      </c>
      <c r="B410" s="8" t="s">
        <v>1083</v>
      </c>
      <c r="C410" s="8" t="s">
        <v>1374</v>
      </c>
      <c r="D410" s="8" t="s">
        <v>1385</v>
      </c>
      <c r="E410" s="8" t="s">
        <v>1386</v>
      </c>
      <c r="F410" s="9" t="s">
        <v>1387</v>
      </c>
      <c r="G410" s="9" t="s">
        <v>53</v>
      </c>
      <c r="H410" s="8"/>
      <c r="I410" s="9" t="s">
        <v>1378</v>
      </c>
      <c r="J410" s="10" t="s">
        <v>486</v>
      </c>
      <c r="K410" s="11" t="s">
        <v>44</v>
      </c>
    </row>
    <row r="411" spans="1:11" ht="29" x14ac:dyDescent="0.35">
      <c r="A411" s="8" t="s">
        <v>1284</v>
      </c>
      <c r="B411" s="8" t="s">
        <v>1083</v>
      </c>
      <c r="C411" s="8" t="s">
        <v>1374</v>
      </c>
      <c r="D411" s="8" t="s">
        <v>1388</v>
      </c>
      <c r="E411" s="8" t="s">
        <v>1389</v>
      </c>
      <c r="F411" s="9" t="s">
        <v>1390</v>
      </c>
      <c r="G411" s="9" t="s">
        <v>53</v>
      </c>
      <c r="H411" s="8"/>
      <c r="I411" s="9" t="s">
        <v>1378</v>
      </c>
      <c r="J411" s="10" t="s">
        <v>486</v>
      </c>
      <c r="K411" s="11" t="s">
        <v>44</v>
      </c>
    </row>
    <row r="412" spans="1:11" ht="29" x14ac:dyDescent="0.35">
      <c r="A412" s="8" t="s">
        <v>1284</v>
      </c>
      <c r="B412" s="8" t="s">
        <v>1083</v>
      </c>
      <c r="C412" s="8" t="s">
        <v>1374</v>
      </c>
      <c r="D412" s="8" t="s">
        <v>1391</v>
      </c>
      <c r="E412" s="8" t="s">
        <v>1392</v>
      </c>
      <c r="F412" s="9" t="s">
        <v>1393</v>
      </c>
      <c r="G412" s="9" t="s">
        <v>53</v>
      </c>
      <c r="H412" s="8"/>
      <c r="I412" s="9" t="s">
        <v>1378</v>
      </c>
      <c r="J412" s="10" t="s">
        <v>486</v>
      </c>
      <c r="K412" s="11" t="s">
        <v>44</v>
      </c>
    </row>
    <row r="413" spans="1:11" ht="29" x14ac:dyDescent="0.35">
      <c r="A413" s="8" t="s">
        <v>1284</v>
      </c>
      <c r="B413" s="8" t="s">
        <v>1083</v>
      </c>
      <c r="C413" s="8" t="s">
        <v>1374</v>
      </c>
      <c r="D413" s="8" t="s">
        <v>1394</v>
      </c>
      <c r="E413" s="8" t="s">
        <v>1395</v>
      </c>
      <c r="F413" s="9" t="s">
        <v>1396</v>
      </c>
      <c r="G413" s="9" t="s">
        <v>53</v>
      </c>
      <c r="H413" s="8"/>
      <c r="I413" s="9" t="s">
        <v>1378</v>
      </c>
      <c r="J413" s="10" t="s">
        <v>486</v>
      </c>
      <c r="K413" s="11" t="s">
        <v>44</v>
      </c>
    </row>
    <row r="414" spans="1:11" x14ac:dyDescent="0.35">
      <c r="A414" s="8" t="s">
        <v>1284</v>
      </c>
      <c r="B414" s="8" t="s">
        <v>1083</v>
      </c>
      <c r="C414" s="8" t="s">
        <v>1397</v>
      </c>
      <c r="D414" s="8" t="s">
        <v>1398</v>
      </c>
      <c r="E414" s="8" t="s">
        <v>1399</v>
      </c>
      <c r="F414" s="9" t="s">
        <v>1400</v>
      </c>
      <c r="G414" s="9" t="s">
        <v>33</v>
      </c>
      <c r="H414" s="8"/>
      <c r="I414" s="9" t="s">
        <v>1401</v>
      </c>
      <c r="J414" s="10" t="s">
        <v>36</v>
      </c>
      <c r="K414" s="11" t="s">
        <v>37</v>
      </c>
    </row>
    <row r="415" spans="1:11" x14ac:dyDescent="0.35">
      <c r="A415" s="8" t="s">
        <v>1402</v>
      </c>
      <c r="B415" s="8" t="s">
        <v>1083</v>
      </c>
      <c r="C415" s="8" t="s">
        <v>1403</v>
      </c>
      <c r="D415" s="8" t="s">
        <v>1404</v>
      </c>
      <c r="E415" s="8" t="s">
        <v>1405</v>
      </c>
      <c r="F415" s="8" t="s">
        <v>1406</v>
      </c>
      <c r="G415" s="8" t="s">
        <v>41</v>
      </c>
      <c r="H415" s="8"/>
      <c r="I415" s="9" t="s">
        <v>1407</v>
      </c>
      <c r="J415" s="10" t="s">
        <v>36</v>
      </c>
      <c r="K415" s="11" t="s">
        <v>37</v>
      </c>
    </row>
    <row r="416" spans="1:11" x14ac:dyDescent="0.35">
      <c r="A416" s="8" t="s">
        <v>1402</v>
      </c>
      <c r="B416" s="8" t="s">
        <v>1083</v>
      </c>
      <c r="C416" s="8" t="s">
        <v>1403</v>
      </c>
      <c r="D416" s="8" t="s">
        <v>1408</v>
      </c>
      <c r="E416" s="8" t="s">
        <v>1409</v>
      </c>
      <c r="F416" s="8" t="s">
        <v>1410</v>
      </c>
      <c r="G416" s="8" t="s">
        <v>41</v>
      </c>
      <c r="H416" s="8"/>
      <c r="I416" s="9" t="s">
        <v>1407</v>
      </c>
      <c r="J416" s="10" t="s">
        <v>36</v>
      </c>
      <c r="K416" s="11" t="s">
        <v>37</v>
      </c>
    </row>
    <row r="417" spans="1:11" x14ac:dyDescent="0.35">
      <c r="A417" s="8" t="s">
        <v>1402</v>
      </c>
      <c r="B417" s="8" t="s">
        <v>1083</v>
      </c>
      <c r="C417" s="8" t="s">
        <v>1403</v>
      </c>
      <c r="D417" s="8" t="s">
        <v>1411</v>
      </c>
      <c r="E417" s="8" t="s">
        <v>1412</v>
      </c>
      <c r="F417" s="8" t="s">
        <v>1413</v>
      </c>
      <c r="G417" s="8" t="s">
        <v>53</v>
      </c>
      <c r="H417" s="8"/>
      <c r="I417" s="9" t="s">
        <v>1407</v>
      </c>
      <c r="J417" s="10" t="s">
        <v>36</v>
      </c>
      <c r="K417" s="11" t="s">
        <v>37</v>
      </c>
    </row>
    <row r="418" spans="1:11" x14ac:dyDescent="0.35">
      <c r="A418" s="8" t="s">
        <v>1402</v>
      </c>
      <c r="B418" s="8" t="s">
        <v>1083</v>
      </c>
      <c r="C418" s="8" t="s">
        <v>1414</v>
      </c>
      <c r="D418" s="8" t="s">
        <v>1415</v>
      </c>
      <c r="E418" s="8" t="s">
        <v>1416</v>
      </c>
      <c r="F418" s="8" t="s">
        <v>1417</v>
      </c>
      <c r="G418" s="8" t="s">
        <v>33</v>
      </c>
      <c r="H418" s="8"/>
      <c r="I418" s="9" t="s">
        <v>1418</v>
      </c>
      <c r="J418" s="10" t="s">
        <v>862</v>
      </c>
      <c r="K418" s="11" t="s">
        <v>44</v>
      </c>
    </row>
    <row r="419" spans="1:11" x14ac:dyDescent="0.35">
      <c r="A419" s="8" t="s">
        <v>1402</v>
      </c>
      <c r="B419" s="8" t="s">
        <v>1083</v>
      </c>
      <c r="C419" s="8" t="s">
        <v>1414</v>
      </c>
      <c r="D419" s="8" t="s">
        <v>1419</v>
      </c>
      <c r="E419" s="8" t="s">
        <v>1420</v>
      </c>
      <c r="F419" s="8" t="s">
        <v>1421</v>
      </c>
      <c r="G419" s="8" t="s">
        <v>33</v>
      </c>
      <c r="H419" s="8" t="s">
        <v>34</v>
      </c>
      <c r="I419" s="9" t="s">
        <v>1418</v>
      </c>
      <c r="J419" s="10" t="s">
        <v>862</v>
      </c>
      <c r="K419" s="11" t="s">
        <v>44</v>
      </c>
    </row>
    <row r="420" spans="1:11" ht="29" x14ac:dyDescent="0.35">
      <c r="A420" s="8" t="s">
        <v>1402</v>
      </c>
      <c r="B420" s="8" t="s">
        <v>1083</v>
      </c>
      <c r="C420" s="8" t="s">
        <v>1422</v>
      </c>
      <c r="D420" s="8" t="s">
        <v>1423</v>
      </c>
      <c r="E420" s="8" t="s">
        <v>1422</v>
      </c>
      <c r="F420" s="8" t="s">
        <v>1424</v>
      </c>
      <c r="G420" s="8" t="s">
        <v>33</v>
      </c>
      <c r="H420" s="8"/>
      <c r="I420" s="9" t="s">
        <v>1425</v>
      </c>
      <c r="J420" s="10" t="s">
        <v>55</v>
      </c>
      <c r="K420" s="11" t="s">
        <v>44</v>
      </c>
    </row>
    <row r="421" spans="1:11" x14ac:dyDescent="0.35">
      <c r="A421" s="8" t="s">
        <v>1402</v>
      </c>
      <c r="B421" s="8" t="s">
        <v>1083</v>
      </c>
      <c r="C421" s="8" t="s">
        <v>1426</v>
      </c>
      <c r="D421" s="8" t="s">
        <v>1427</v>
      </c>
      <c r="E421" s="8" t="s">
        <v>1428</v>
      </c>
      <c r="F421" s="8" t="s">
        <v>1429</v>
      </c>
      <c r="G421" s="8" t="s">
        <v>41</v>
      </c>
      <c r="H421" s="8"/>
      <c r="I421" s="9" t="s">
        <v>1430</v>
      </c>
      <c r="J421" s="10" t="s">
        <v>412</v>
      </c>
      <c r="K421" s="11" t="s">
        <v>44</v>
      </c>
    </row>
    <row r="422" spans="1:11" x14ac:dyDescent="0.35">
      <c r="A422" s="8" t="s">
        <v>1402</v>
      </c>
      <c r="B422" s="8" t="s">
        <v>1083</v>
      </c>
      <c r="C422" s="8" t="s">
        <v>1426</v>
      </c>
      <c r="D422" s="8" t="s">
        <v>1431</v>
      </c>
      <c r="E422" s="8" t="s">
        <v>1432</v>
      </c>
      <c r="F422" s="8" t="s">
        <v>1433</v>
      </c>
      <c r="G422" s="8" t="s">
        <v>41</v>
      </c>
      <c r="H422" s="8"/>
      <c r="I422" s="9" t="s">
        <v>1430</v>
      </c>
      <c r="J422" s="10" t="s">
        <v>412</v>
      </c>
      <c r="K422" s="11" t="s">
        <v>44</v>
      </c>
    </row>
    <row r="423" spans="1:11" x14ac:dyDescent="0.35">
      <c r="A423" s="8" t="s">
        <v>1402</v>
      </c>
      <c r="B423" s="8" t="s">
        <v>1083</v>
      </c>
      <c r="C423" s="8" t="s">
        <v>1426</v>
      </c>
      <c r="D423" s="8" t="s">
        <v>1320</v>
      </c>
      <c r="E423" s="8" t="s">
        <v>1321</v>
      </c>
      <c r="F423" s="8" t="s">
        <v>1322</v>
      </c>
      <c r="G423" s="8" t="s">
        <v>66</v>
      </c>
      <c r="H423" s="8"/>
      <c r="I423" s="9" t="s">
        <v>1430</v>
      </c>
      <c r="J423" s="10" t="s">
        <v>412</v>
      </c>
      <c r="K423" s="11" t="s">
        <v>44</v>
      </c>
    </row>
    <row r="424" spans="1:11" x14ac:dyDescent="0.35">
      <c r="A424" s="8" t="s">
        <v>1402</v>
      </c>
      <c r="B424" s="8" t="s">
        <v>1083</v>
      </c>
      <c r="C424" s="8" t="s">
        <v>1434</v>
      </c>
      <c r="D424" s="8" t="s">
        <v>1435</v>
      </c>
      <c r="E424" s="8" t="s">
        <v>1436</v>
      </c>
      <c r="F424" s="8" t="s">
        <v>1437</v>
      </c>
      <c r="G424" s="8" t="s">
        <v>33</v>
      </c>
      <c r="H424" s="8" t="s">
        <v>34</v>
      </c>
      <c r="I424" s="9" t="s">
        <v>1438</v>
      </c>
      <c r="J424" s="10" t="s">
        <v>62</v>
      </c>
      <c r="K424" s="11" t="s">
        <v>37</v>
      </c>
    </row>
    <row r="425" spans="1:11" x14ac:dyDescent="0.35">
      <c r="A425" s="8" t="s">
        <v>1402</v>
      </c>
      <c r="B425" s="8" t="s">
        <v>1083</v>
      </c>
      <c r="C425" s="8" t="s">
        <v>1439</v>
      </c>
      <c r="D425" s="8" t="s">
        <v>1440</v>
      </c>
      <c r="E425" s="8" t="s">
        <v>1441</v>
      </c>
      <c r="F425" s="8" t="s">
        <v>1442</v>
      </c>
      <c r="G425" s="8" t="s">
        <v>66</v>
      </c>
      <c r="H425" s="8"/>
      <c r="I425" s="9" t="s">
        <v>1443</v>
      </c>
      <c r="J425" s="10" t="s">
        <v>62</v>
      </c>
      <c r="K425" s="11" t="s">
        <v>37</v>
      </c>
    </row>
    <row r="426" spans="1:11" x14ac:dyDescent="0.35">
      <c r="A426" s="8" t="s">
        <v>1402</v>
      </c>
      <c r="B426" s="8" t="s">
        <v>1083</v>
      </c>
      <c r="C426" s="8" t="s">
        <v>1439</v>
      </c>
      <c r="D426" s="8" t="s">
        <v>1221</v>
      </c>
      <c r="E426" s="8" t="s">
        <v>1222</v>
      </c>
      <c r="F426" s="8" t="s">
        <v>1223</v>
      </c>
      <c r="G426" s="8" t="s">
        <v>48</v>
      </c>
      <c r="H426" s="8"/>
      <c r="I426" s="9" t="s">
        <v>1443</v>
      </c>
      <c r="J426" s="10" t="s">
        <v>62</v>
      </c>
      <c r="K426" s="11" t="s">
        <v>37</v>
      </c>
    </row>
    <row r="427" spans="1:11" x14ac:dyDescent="0.35">
      <c r="A427" s="8" t="s">
        <v>1402</v>
      </c>
      <c r="B427" s="8" t="s">
        <v>1083</v>
      </c>
      <c r="C427" s="8" t="s">
        <v>1444</v>
      </c>
      <c r="D427" s="8" t="s">
        <v>1445</v>
      </c>
      <c r="E427" s="8" t="s">
        <v>1446</v>
      </c>
      <c r="F427" s="8" t="s">
        <v>1447</v>
      </c>
      <c r="G427" s="8" t="s">
        <v>92</v>
      </c>
      <c r="H427" s="8"/>
      <c r="I427" s="9" t="s">
        <v>1448</v>
      </c>
      <c r="J427" s="10" t="s">
        <v>62</v>
      </c>
      <c r="K427" s="11" t="s">
        <v>37</v>
      </c>
    </row>
    <row r="428" spans="1:11" x14ac:dyDescent="0.35">
      <c r="A428" s="8" t="s">
        <v>1402</v>
      </c>
      <c r="B428" s="8" t="s">
        <v>1083</v>
      </c>
      <c r="C428" s="8" t="s">
        <v>1444</v>
      </c>
      <c r="D428" s="8" t="s">
        <v>1449</v>
      </c>
      <c r="E428" s="8" t="s">
        <v>1450</v>
      </c>
      <c r="F428" s="8" t="s">
        <v>1451</v>
      </c>
      <c r="G428" s="8" t="s">
        <v>33</v>
      </c>
      <c r="H428" s="8" t="s">
        <v>34</v>
      </c>
      <c r="I428" s="9" t="s">
        <v>1448</v>
      </c>
      <c r="J428" s="10" t="s">
        <v>62</v>
      </c>
      <c r="K428" s="11" t="s">
        <v>37</v>
      </c>
    </row>
    <row r="429" spans="1:11" x14ac:dyDescent="0.35">
      <c r="A429" s="8" t="s">
        <v>1402</v>
      </c>
      <c r="B429" s="8" t="s">
        <v>1083</v>
      </c>
      <c r="C429" s="8" t="s">
        <v>1444</v>
      </c>
      <c r="D429" s="8" t="s">
        <v>1153</v>
      </c>
      <c r="E429" s="8" t="s">
        <v>1154</v>
      </c>
      <c r="F429" s="8" t="s">
        <v>1155</v>
      </c>
      <c r="G429" s="8" t="s">
        <v>48</v>
      </c>
      <c r="H429" s="8" t="s">
        <v>34</v>
      </c>
      <c r="I429" s="9" t="s">
        <v>1448</v>
      </c>
      <c r="J429" s="10" t="s">
        <v>62</v>
      </c>
      <c r="K429" s="11" t="s">
        <v>37</v>
      </c>
    </row>
    <row r="430" spans="1:11" ht="29" x14ac:dyDescent="0.35">
      <c r="A430" s="8" t="s">
        <v>1402</v>
      </c>
      <c r="B430" s="8" t="s">
        <v>1083</v>
      </c>
      <c r="C430" s="8" t="s">
        <v>1452</v>
      </c>
      <c r="D430" s="8" t="s">
        <v>1453</v>
      </c>
      <c r="E430" s="8" t="s">
        <v>1454</v>
      </c>
      <c r="F430" s="8" t="s">
        <v>1455</v>
      </c>
      <c r="G430" s="8" t="s">
        <v>33</v>
      </c>
      <c r="H430" s="8"/>
      <c r="I430" s="9" t="s">
        <v>1456</v>
      </c>
      <c r="J430" s="10" t="s">
        <v>62</v>
      </c>
      <c r="K430" s="11" t="s">
        <v>37</v>
      </c>
    </row>
    <row r="431" spans="1:11" ht="29" x14ac:dyDescent="0.35">
      <c r="A431" s="8" t="s">
        <v>1402</v>
      </c>
      <c r="B431" s="8" t="s">
        <v>1083</v>
      </c>
      <c r="C431" s="8" t="s">
        <v>1452</v>
      </c>
      <c r="D431" s="8" t="s">
        <v>1221</v>
      </c>
      <c r="E431" s="8" t="s">
        <v>1222</v>
      </c>
      <c r="F431" s="8" t="s">
        <v>1223</v>
      </c>
      <c r="G431" s="8" t="s">
        <v>48</v>
      </c>
      <c r="H431" s="8"/>
      <c r="I431" s="9" t="s">
        <v>1456</v>
      </c>
      <c r="J431" s="10" t="s">
        <v>62</v>
      </c>
      <c r="K431" s="11" t="s">
        <v>37</v>
      </c>
    </row>
    <row r="432" spans="1:11" x14ac:dyDescent="0.35">
      <c r="A432" s="8" t="s">
        <v>1402</v>
      </c>
      <c r="B432" s="8" t="s">
        <v>1083</v>
      </c>
      <c r="C432" s="8" t="s">
        <v>1457</v>
      </c>
      <c r="D432" s="8" t="s">
        <v>1458</v>
      </c>
      <c r="E432" s="8" t="s">
        <v>1459</v>
      </c>
      <c r="F432" s="8" t="s">
        <v>1460</v>
      </c>
      <c r="G432" s="8" t="s">
        <v>53</v>
      </c>
      <c r="H432" s="8"/>
      <c r="I432" s="9" t="s">
        <v>1461</v>
      </c>
      <c r="J432" s="10" t="s">
        <v>486</v>
      </c>
      <c r="K432" s="11" t="s">
        <v>44</v>
      </c>
    </row>
    <row r="433" spans="1:11" x14ac:dyDescent="0.35">
      <c r="A433" s="8" t="s">
        <v>1402</v>
      </c>
      <c r="B433" s="8" t="s">
        <v>1083</v>
      </c>
      <c r="C433" s="8" t="s">
        <v>1457</v>
      </c>
      <c r="D433" s="8" t="s">
        <v>1462</v>
      </c>
      <c r="E433" s="8" t="s">
        <v>1463</v>
      </c>
      <c r="F433" s="8" t="s">
        <v>1464</v>
      </c>
      <c r="G433" s="8" t="s">
        <v>53</v>
      </c>
      <c r="H433" s="8"/>
      <c r="I433" s="9" t="s">
        <v>1461</v>
      </c>
      <c r="J433" s="10" t="s">
        <v>486</v>
      </c>
      <c r="K433" s="11" t="s">
        <v>44</v>
      </c>
    </row>
    <row r="434" spans="1:11" x14ac:dyDescent="0.35">
      <c r="A434" s="8" t="s">
        <v>1402</v>
      </c>
      <c r="B434" s="8" t="s">
        <v>1083</v>
      </c>
      <c r="C434" s="8" t="s">
        <v>1457</v>
      </c>
      <c r="D434" s="8" t="s">
        <v>1465</v>
      </c>
      <c r="E434" s="8" t="s">
        <v>1466</v>
      </c>
      <c r="F434" s="8" t="s">
        <v>1467</v>
      </c>
      <c r="G434" s="8" t="s">
        <v>92</v>
      </c>
      <c r="H434" s="8"/>
      <c r="I434" s="9" t="s">
        <v>1461</v>
      </c>
      <c r="J434" s="10" t="s">
        <v>486</v>
      </c>
      <c r="K434" s="11" t="s">
        <v>44</v>
      </c>
    </row>
    <row r="435" spans="1:11" x14ac:dyDescent="0.35">
      <c r="A435" s="8" t="s">
        <v>1402</v>
      </c>
      <c r="B435" s="8" t="s">
        <v>1083</v>
      </c>
      <c r="C435" s="8" t="s">
        <v>1457</v>
      </c>
      <c r="D435" s="8" t="s">
        <v>1468</v>
      </c>
      <c r="E435" s="8" t="s">
        <v>1469</v>
      </c>
      <c r="F435" s="8" t="s">
        <v>1470</v>
      </c>
      <c r="G435" s="8" t="s">
        <v>53</v>
      </c>
      <c r="H435" s="8"/>
      <c r="I435" s="9" t="s">
        <v>1461</v>
      </c>
      <c r="J435" s="10" t="s">
        <v>486</v>
      </c>
      <c r="K435" s="11" t="s">
        <v>44</v>
      </c>
    </row>
    <row r="436" spans="1:11" x14ac:dyDescent="0.35">
      <c r="A436" s="8" t="s">
        <v>1402</v>
      </c>
      <c r="B436" s="8" t="s">
        <v>1083</v>
      </c>
      <c r="C436" s="8" t="s">
        <v>1457</v>
      </c>
      <c r="D436" s="8" t="s">
        <v>1471</v>
      </c>
      <c r="E436" s="8" t="s">
        <v>1472</v>
      </c>
      <c r="F436" s="8" t="s">
        <v>1473</v>
      </c>
      <c r="G436" s="8" t="s">
        <v>92</v>
      </c>
      <c r="H436" s="8"/>
      <c r="I436" s="9" t="s">
        <v>1461</v>
      </c>
      <c r="J436" s="10" t="s">
        <v>486</v>
      </c>
      <c r="K436" s="11" t="s">
        <v>44</v>
      </c>
    </row>
    <row r="437" spans="1:11" x14ac:dyDescent="0.35">
      <c r="A437" s="8" t="s">
        <v>1402</v>
      </c>
      <c r="B437" s="8" t="s">
        <v>1083</v>
      </c>
      <c r="C437" s="8" t="s">
        <v>1457</v>
      </c>
      <c r="D437" s="8" t="s">
        <v>1474</v>
      </c>
      <c r="E437" s="8" t="s">
        <v>1475</v>
      </c>
      <c r="F437" s="8" t="s">
        <v>1476</v>
      </c>
      <c r="G437" s="8" t="s">
        <v>53</v>
      </c>
      <c r="H437" s="8"/>
      <c r="I437" s="9" t="s">
        <v>1461</v>
      </c>
      <c r="J437" s="10" t="s">
        <v>486</v>
      </c>
      <c r="K437" s="11" t="s">
        <v>44</v>
      </c>
    </row>
    <row r="438" spans="1:11" x14ac:dyDescent="0.35">
      <c r="A438" s="8" t="s">
        <v>1477</v>
      </c>
      <c r="B438" s="8" t="s">
        <v>1083</v>
      </c>
      <c r="C438" s="8" t="s">
        <v>1478</v>
      </c>
      <c r="D438" s="8" t="s">
        <v>1479</v>
      </c>
      <c r="E438" s="8" t="s">
        <v>1478</v>
      </c>
      <c r="F438" s="8" t="s">
        <v>1480</v>
      </c>
      <c r="G438" s="9" t="s">
        <v>33</v>
      </c>
      <c r="H438" s="8" t="s">
        <v>34</v>
      </c>
      <c r="I438" s="8" t="s">
        <v>1481</v>
      </c>
      <c r="J438" s="10" t="s">
        <v>36</v>
      </c>
      <c r="K438" s="11" t="s">
        <v>37</v>
      </c>
    </row>
    <row r="439" spans="1:11" x14ac:dyDescent="0.35">
      <c r="A439" s="9" t="s">
        <v>1477</v>
      </c>
      <c r="B439" s="9" t="s">
        <v>1083</v>
      </c>
      <c r="C439" s="9" t="s">
        <v>1482</v>
      </c>
      <c r="D439" s="9" t="s">
        <v>1483</v>
      </c>
      <c r="E439" s="9" t="s">
        <v>1484</v>
      </c>
      <c r="F439" s="9" t="s">
        <v>1485</v>
      </c>
      <c r="G439" s="9" t="s">
        <v>41</v>
      </c>
      <c r="H439" s="9"/>
      <c r="I439" s="9" t="s">
        <v>1486</v>
      </c>
      <c r="J439" s="18" t="s">
        <v>55</v>
      </c>
      <c r="K439" s="19" t="s">
        <v>44</v>
      </c>
    </row>
    <row r="440" spans="1:11" x14ac:dyDescent="0.35">
      <c r="A440" s="9" t="s">
        <v>1477</v>
      </c>
      <c r="B440" s="9" t="s">
        <v>1083</v>
      </c>
      <c r="C440" s="9" t="s">
        <v>1482</v>
      </c>
      <c r="D440" s="9" t="s">
        <v>1487</v>
      </c>
      <c r="E440" s="9" t="s">
        <v>1488</v>
      </c>
      <c r="F440" s="9" t="s">
        <v>1489</v>
      </c>
      <c r="G440" s="9" t="s">
        <v>66</v>
      </c>
      <c r="H440" s="9"/>
      <c r="I440" s="9" t="s">
        <v>1486</v>
      </c>
      <c r="J440" s="18" t="s">
        <v>55</v>
      </c>
      <c r="K440" s="19" t="s">
        <v>44</v>
      </c>
    </row>
    <row r="441" spans="1:11" x14ac:dyDescent="0.35">
      <c r="A441" s="9" t="s">
        <v>1477</v>
      </c>
      <c r="B441" s="9" t="s">
        <v>1083</v>
      </c>
      <c r="C441" s="9" t="s">
        <v>1482</v>
      </c>
      <c r="D441" s="9" t="s">
        <v>1490</v>
      </c>
      <c r="E441" s="9" t="s">
        <v>1491</v>
      </c>
      <c r="F441" s="9" t="s">
        <v>1492</v>
      </c>
      <c r="G441" s="9" t="s">
        <v>48</v>
      </c>
      <c r="H441" s="9"/>
      <c r="I441" s="9" t="s">
        <v>1486</v>
      </c>
      <c r="J441" s="18" t="s">
        <v>55</v>
      </c>
      <c r="K441" s="19" t="s">
        <v>44</v>
      </c>
    </row>
    <row r="442" spans="1:11" x14ac:dyDescent="0.35">
      <c r="A442" s="9" t="s">
        <v>1477</v>
      </c>
      <c r="B442" s="9" t="s">
        <v>1083</v>
      </c>
      <c r="C442" s="9" t="s">
        <v>1493</v>
      </c>
      <c r="D442" s="9" t="s">
        <v>1494</v>
      </c>
      <c r="E442" s="9" t="s">
        <v>1493</v>
      </c>
      <c r="F442" s="9" t="s">
        <v>1495</v>
      </c>
      <c r="G442" s="9" t="s">
        <v>41</v>
      </c>
      <c r="H442" s="9"/>
      <c r="I442" s="9" t="s">
        <v>1496</v>
      </c>
      <c r="J442" s="18" t="e">
        <f>HYPERLINK(VLOOKUP(C442,[3]BAPS!A$2:D$780,4,FALSE),VLOOKUP(C442,[3]BAPS!A$2:C$780,2,FALSE))</f>
        <v>#N/A</v>
      </c>
      <c r="K442" s="19" t="e">
        <f>VLOOKUP(C442,[3]BAPS!A$2:D$875,3,FALSE)</f>
        <v>#N/A</v>
      </c>
    </row>
    <row r="443" spans="1:11" x14ac:dyDescent="0.35">
      <c r="A443" s="9" t="s">
        <v>1477</v>
      </c>
      <c r="B443" s="9" t="s">
        <v>1083</v>
      </c>
      <c r="C443" s="9" t="s">
        <v>1493</v>
      </c>
      <c r="D443" s="9" t="s">
        <v>1497</v>
      </c>
      <c r="E443" s="9" t="s">
        <v>1498</v>
      </c>
      <c r="F443" s="9" t="s">
        <v>1499</v>
      </c>
      <c r="G443" s="9" t="s">
        <v>33</v>
      </c>
      <c r="H443" s="9" t="s">
        <v>34</v>
      </c>
      <c r="I443" s="9" t="s">
        <v>1496</v>
      </c>
      <c r="J443" s="18" t="e">
        <f>HYPERLINK(VLOOKUP(C443,[3]BAPS!A$2:D$780,4,FALSE),VLOOKUP(C443,[3]BAPS!A$2:C$780,2,FALSE))</f>
        <v>#N/A</v>
      </c>
      <c r="K443" s="19" t="e">
        <f>VLOOKUP(C443,[3]BAPS!A$2:D$875,3,FALSE)</f>
        <v>#N/A</v>
      </c>
    </row>
    <row r="444" spans="1:11" x14ac:dyDescent="0.35">
      <c r="A444" s="9" t="s">
        <v>1477</v>
      </c>
      <c r="B444" s="9" t="s">
        <v>1083</v>
      </c>
      <c r="C444" s="9" t="s">
        <v>1493</v>
      </c>
      <c r="D444" s="9" t="s">
        <v>1153</v>
      </c>
      <c r="E444" s="9" t="s">
        <v>1154</v>
      </c>
      <c r="F444" s="9" t="s">
        <v>1155</v>
      </c>
      <c r="G444" s="9" t="s">
        <v>48</v>
      </c>
      <c r="H444" s="9" t="s">
        <v>34</v>
      </c>
      <c r="I444" s="9" t="s">
        <v>1496</v>
      </c>
      <c r="J444" s="18" t="e">
        <f>HYPERLINK(VLOOKUP(C444,[3]BAPS!A$2:D$780,4,FALSE),VLOOKUP(C444,[3]BAPS!A$2:C$780,2,FALSE))</f>
        <v>#N/A</v>
      </c>
      <c r="K444" s="19" t="e">
        <f>VLOOKUP(C444,[3]BAPS!A$2:D$875,3,FALSE)</f>
        <v>#N/A</v>
      </c>
    </row>
    <row r="445" spans="1:11" x14ac:dyDescent="0.35">
      <c r="A445" s="8" t="s">
        <v>1477</v>
      </c>
      <c r="B445" s="8" t="s">
        <v>1083</v>
      </c>
      <c r="C445" s="8" t="s">
        <v>1500</v>
      </c>
      <c r="D445" s="8" t="s">
        <v>1501</v>
      </c>
      <c r="E445" s="8" t="s">
        <v>1500</v>
      </c>
      <c r="F445" s="8" t="s">
        <v>1502</v>
      </c>
      <c r="G445" s="9" t="s">
        <v>33</v>
      </c>
      <c r="H445" s="8"/>
      <c r="I445" s="8" t="s">
        <v>1503</v>
      </c>
      <c r="J445" s="10" t="s">
        <v>412</v>
      </c>
      <c r="K445" s="11" t="s">
        <v>44</v>
      </c>
    </row>
    <row r="446" spans="1:11" x14ac:dyDescent="0.35">
      <c r="A446" s="9" t="s">
        <v>1477</v>
      </c>
      <c r="B446" s="9" t="s">
        <v>1083</v>
      </c>
      <c r="C446" s="9" t="s">
        <v>1504</v>
      </c>
      <c r="D446" s="9" t="s">
        <v>1505</v>
      </c>
      <c r="E446" s="9" t="s">
        <v>1506</v>
      </c>
      <c r="F446" s="9" t="s">
        <v>1507</v>
      </c>
      <c r="G446" s="9" t="s">
        <v>53</v>
      </c>
      <c r="H446" s="9"/>
      <c r="I446" s="9" t="s">
        <v>1508</v>
      </c>
      <c r="J446" s="18" t="s">
        <v>412</v>
      </c>
      <c r="K446" s="19" t="s">
        <v>44</v>
      </c>
    </row>
    <row r="447" spans="1:11" ht="29" x14ac:dyDescent="0.35">
      <c r="A447" s="9" t="s">
        <v>1477</v>
      </c>
      <c r="B447" s="9" t="s">
        <v>1083</v>
      </c>
      <c r="C447" s="9" t="s">
        <v>1504</v>
      </c>
      <c r="D447" s="9" t="s">
        <v>1509</v>
      </c>
      <c r="E447" s="9" t="s">
        <v>1510</v>
      </c>
      <c r="F447" s="9" t="s">
        <v>1511</v>
      </c>
      <c r="G447" s="9" t="s">
        <v>92</v>
      </c>
      <c r="H447" s="9"/>
      <c r="I447" s="9" t="s">
        <v>1508</v>
      </c>
      <c r="J447" s="18" t="s">
        <v>412</v>
      </c>
      <c r="K447" s="19" t="s">
        <v>44</v>
      </c>
    </row>
    <row r="448" spans="1:11" x14ac:dyDescent="0.35">
      <c r="A448" s="9" t="s">
        <v>1477</v>
      </c>
      <c r="B448" s="9" t="s">
        <v>1083</v>
      </c>
      <c r="C448" s="9" t="s">
        <v>1504</v>
      </c>
      <c r="D448" s="9" t="s">
        <v>1512</v>
      </c>
      <c r="E448" s="9" t="s">
        <v>1513</v>
      </c>
      <c r="F448" s="9" t="s">
        <v>1514</v>
      </c>
      <c r="G448" s="9" t="s">
        <v>41</v>
      </c>
      <c r="H448" s="9"/>
      <c r="I448" s="9" t="s">
        <v>1508</v>
      </c>
      <c r="J448" s="18" t="s">
        <v>412</v>
      </c>
      <c r="K448" s="19" t="s">
        <v>44</v>
      </c>
    </row>
    <row r="449" spans="1:11" x14ac:dyDescent="0.35">
      <c r="A449" s="9" t="s">
        <v>1477</v>
      </c>
      <c r="B449" s="9" t="s">
        <v>1083</v>
      </c>
      <c r="C449" s="9" t="s">
        <v>1504</v>
      </c>
      <c r="D449" s="9" t="s">
        <v>1515</v>
      </c>
      <c r="E449" s="9" t="s">
        <v>1516</v>
      </c>
      <c r="F449" s="9" t="s">
        <v>1517</v>
      </c>
      <c r="G449" s="9" t="s">
        <v>66</v>
      </c>
      <c r="H449" s="9"/>
      <c r="I449" s="9" t="s">
        <v>1508</v>
      </c>
      <c r="J449" s="18" t="s">
        <v>412</v>
      </c>
      <c r="K449" s="19" t="s">
        <v>44</v>
      </c>
    </row>
    <row r="450" spans="1:11" x14ac:dyDescent="0.35">
      <c r="A450" s="8" t="s">
        <v>1477</v>
      </c>
      <c r="B450" s="8" t="s">
        <v>1083</v>
      </c>
      <c r="C450" s="8" t="s">
        <v>1518</v>
      </c>
      <c r="D450" s="8" t="s">
        <v>1519</v>
      </c>
      <c r="E450" s="8" t="s">
        <v>1520</v>
      </c>
      <c r="F450" s="8" t="s">
        <v>1521</v>
      </c>
      <c r="G450" s="9" t="s">
        <v>41</v>
      </c>
      <c r="H450" s="8"/>
      <c r="I450" s="8" t="s">
        <v>1522</v>
      </c>
      <c r="J450" s="10" t="e">
        <f>HYPERLINK(VLOOKUP(C450,[3]BAPS!A$2:D$780,4,FALSE),VLOOKUP(C450,[3]BAPS!A$2:C$780,2,FALSE))</f>
        <v>#N/A</v>
      </c>
      <c r="K450" s="11" t="e">
        <f>VLOOKUP(C450,[3]BAPS!A$2:D$875,3,FALSE)</f>
        <v>#N/A</v>
      </c>
    </row>
    <row r="451" spans="1:11" x14ac:dyDescent="0.35">
      <c r="A451" s="8" t="s">
        <v>1477</v>
      </c>
      <c r="B451" s="8" t="s">
        <v>1083</v>
      </c>
      <c r="C451" s="8" t="s">
        <v>1518</v>
      </c>
      <c r="D451" s="8" t="s">
        <v>1523</v>
      </c>
      <c r="E451" s="8" t="s">
        <v>1524</v>
      </c>
      <c r="F451" s="8" t="s">
        <v>1525</v>
      </c>
      <c r="G451" s="9" t="s">
        <v>33</v>
      </c>
      <c r="H451" s="8"/>
      <c r="I451" s="8" t="s">
        <v>1522</v>
      </c>
      <c r="J451" s="10" t="e">
        <f>HYPERLINK(VLOOKUP(C451,[3]BAPS!A$2:D$780,4,FALSE),VLOOKUP(C451,[3]BAPS!A$2:C$780,2,FALSE))</f>
        <v>#N/A</v>
      </c>
      <c r="K451" s="11" t="e">
        <f>VLOOKUP(C451,[3]BAPS!A$2:D$875,3,FALSE)</f>
        <v>#N/A</v>
      </c>
    </row>
    <row r="452" spans="1:11" x14ac:dyDescent="0.35">
      <c r="A452" s="8" t="s">
        <v>1477</v>
      </c>
      <c r="B452" s="8" t="s">
        <v>1083</v>
      </c>
      <c r="C452" s="8" t="s">
        <v>1518</v>
      </c>
      <c r="D452" s="8" t="s">
        <v>1526</v>
      </c>
      <c r="E452" s="8" t="s">
        <v>1527</v>
      </c>
      <c r="F452" s="8" t="s">
        <v>1528</v>
      </c>
      <c r="G452" s="9" t="s">
        <v>41</v>
      </c>
      <c r="H452" s="8"/>
      <c r="I452" s="8" t="s">
        <v>1522</v>
      </c>
      <c r="J452" s="10" t="e">
        <f>HYPERLINK(VLOOKUP(C452,[3]BAPS!A$2:D$780,4,FALSE),VLOOKUP(C452,[3]BAPS!A$2:C$780,2,FALSE))</f>
        <v>#N/A</v>
      </c>
      <c r="K452" s="11" t="e">
        <f>VLOOKUP(C452,[3]BAPS!A$2:D$875,3,FALSE)</f>
        <v>#N/A</v>
      </c>
    </row>
    <row r="453" spans="1:11" x14ac:dyDescent="0.35">
      <c r="A453" s="8" t="s">
        <v>1477</v>
      </c>
      <c r="B453" s="8" t="s">
        <v>1083</v>
      </c>
      <c r="C453" s="8" t="s">
        <v>1529</v>
      </c>
      <c r="D453" s="8" t="s">
        <v>1530</v>
      </c>
      <c r="E453" s="8" t="s">
        <v>1531</v>
      </c>
      <c r="F453" s="8" t="s">
        <v>1532</v>
      </c>
      <c r="G453" s="9" t="s">
        <v>33</v>
      </c>
      <c r="H453" s="8" t="s">
        <v>34</v>
      </c>
      <c r="I453" s="8" t="s">
        <v>1533</v>
      </c>
      <c r="J453" s="10" t="s">
        <v>62</v>
      </c>
      <c r="K453" s="11" t="s">
        <v>37</v>
      </c>
    </row>
    <row r="454" spans="1:11" x14ac:dyDescent="0.35">
      <c r="A454" s="9" t="s">
        <v>1477</v>
      </c>
      <c r="B454" s="9" t="s">
        <v>1083</v>
      </c>
      <c r="C454" s="9" t="s">
        <v>1534</v>
      </c>
      <c r="D454" s="9" t="s">
        <v>1535</v>
      </c>
      <c r="E454" s="9" t="s">
        <v>1536</v>
      </c>
      <c r="F454" s="9" t="s">
        <v>1537</v>
      </c>
      <c r="G454" s="9" t="s">
        <v>53</v>
      </c>
      <c r="H454" s="9"/>
      <c r="I454" s="9" t="s">
        <v>1538</v>
      </c>
      <c r="J454" s="18" t="e">
        <f>HYPERLINK(VLOOKUP(C454,[3]BAPS!A$2:D$780,4,FALSE),VLOOKUP(C454,[3]BAPS!A$2:C$780,2,FALSE))</f>
        <v>#N/A</v>
      </c>
      <c r="K454" s="19" t="e">
        <f>VLOOKUP(C454,[3]BAPS!A$2:D$875,3,FALSE)</f>
        <v>#N/A</v>
      </c>
    </row>
    <row r="455" spans="1:11" ht="29" x14ac:dyDescent="0.35">
      <c r="A455" s="9" t="s">
        <v>1477</v>
      </c>
      <c r="B455" s="9" t="s">
        <v>1083</v>
      </c>
      <c r="C455" s="9" t="s">
        <v>1534</v>
      </c>
      <c r="D455" s="9" t="s">
        <v>1539</v>
      </c>
      <c r="E455" s="9" t="s">
        <v>1540</v>
      </c>
      <c r="F455" s="9" t="s">
        <v>1541</v>
      </c>
      <c r="G455" s="9" t="s">
        <v>92</v>
      </c>
      <c r="H455" s="9"/>
      <c r="I455" s="9" t="s">
        <v>1538</v>
      </c>
      <c r="J455" s="18" t="e">
        <f>HYPERLINK(VLOOKUP(C455,[3]BAPS!A$2:D$780,4,FALSE),VLOOKUP(C455,[3]BAPS!A$2:C$780,2,FALSE))</f>
        <v>#N/A</v>
      </c>
      <c r="K455" s="19" t="e">
        <f>VLOOKUP(C455,[3]BAPS!A$2:D$875,3,FALSE)</f>
        <v>#N/A</v>
      </c>
    </row>
    <row r="456" spans="1:11" x14ac:dyDescent="0.35">
      <c r="A456" s="9" t="s">
        <v>1477</v>
      </c>
      <c r="B456" s="9" t="s">
        <v>1083</v>
      </c>
      <c r="C456" s="9" t="s">
        <v>1534</v>
      </c>
      <c r="D456" s="9" t="s">
        <v>1542</v>
      </c>
      <c r="E456" s="9" t="s">
        <v>1543</v>
      </c>
      <c r="F456" s="9" t="s">
        <v>1544</v>
      </c>
      <c r="G456" s="9" t="s">
        <v>53</v>
      </c>
      <c r="H456" s="9"/>
      <c r="I456" s="9" t="s">
        <v>1538</v>
      </c>
      <c r="J456" s="18" t="e">
        <f>HYPERLINK(VLOOKUP(C456,[3]BAPS!A$2:D$780,4,FALSE),VLOOKUP(C456,[3]BAPS!A$2:C$780,2,FALSE))</f>
        <v>#N/A</v>
      </c>
      <c r="K456" s="19" t="e">
        <f>VLOOKUP(C456,[3]BAPS!A$2:D$875,3,FALSE)</f>
        <v>#N/A</v>
      </c>
    </row>
    <row r="457" spans="1:11" x14ac:dyDescent="0.35">
      <c r="A457" s="9" t="s">
        <v>1477</v>
      </c>
      <c r="B457" s="9" t="s">
        <v>1083</v>
      </c>
      <c r="C457" s="9" t="s">
        <v>1534</v>
      </c>
      <c r="D457" s="9" t="s">
        <v>1545</v>
      </c>
      <c r="E457" s="9" t="s">
        <v>1546</v>
      </c>
      <c r="F457" s="9" t="s">
        <v>1547</v>
      </c>
      <c r="G457" s="9" t="s">
        <v>53</v>
      </c>
      <c r="H457" s="9"/>
      <c r="I457" s="9" t="s">
        <v>1538</v>
      </c>
      <c r="J457" s="18" t="e">
        <f>HYPERLINK(VLOOKUP(C457,[3]BAPS!A$2:D$780,4,FALSE),VLOOKUP(C457,[3]BAPS!A$2:C$780,2,FALSE))</f>
        <v>#N/A</v>
      </c>
      <c r="K457" s="19" t="e">
        <f>VLOOKUP(C457,[3]BAPS!A$2:D$875,3,FALSE)</f>
        <v>#N/A</v>
      </c>
    </row>
    <row r="458" spans="1:11" x14ac:dyDescent="0.35">
      <c r="A458" s="9" t="s">
        <v>1477</v>
      </c>
      <c r="B458" s="9" t="s">
        <v>1083</v>
      </c>
      <c r="C458" s="9" t="s">
        <v>1534</v>
      </c>
      <c r="D458" s="9" t="s">
        <v>1548</v>
      </c>
      <c r="E458" s="9" t="s">
        <v>1549</v>
      </c>
      <c r="F458" s="9" t="s">
        <v>1550</v>
      </c>
      <c r="G458" s="9" t="s">
        <v>53</v>
      </c>
      <c r="H458" s="9"/>
      <c r="I458" s="9" t="s">
        <v>1538</v>
      </c>
      <c r="J458" s="18" t="e">
        <f>HYPERLINK(VLOOKUP(C458,[3]BAPS!A$2:D$780,4,FALSE),VLOOKUP(C458,[3]BAPS!A$2:C$780,2,FALSE))</f>
        <v>#N/A</v>
      </c>
      <c r="K458" s="19" t="e">
        <f>VLOOKUP(C458,[3]BAPS!A$2:D$875,3,FALSE)</f>
        <v>#N/A</v>
      </c>
    </row>
    <row r="459" spans="1:11" x14ac:dyDescent="0.35">
      <c r="A459" s="9" t="s">
        <v>1477</v>
      </c>
      <c r="B459" s="9" t="s">
        <v>1083</v>
      </c>
      <c r="C459" s="9" t="s">
        <v>1534</v>
      </c>
      <c r="D459" s="9" t="s">
        <v>1551</v>
      </c>
      <c r="E459" s="9" t="s">
        <v>1552</v>
      </c>
      <c r="F459" s="9" t="s">
        <v>1553</v>
      </c>
      <c r="G459" s="9" t="s">
        <v>53</v>
      </c>
      <c r="H459" s="9"/>
      <c r="I459" s="9" t="s">
        <v>1538</v>
      </c>
      <c r="J459" s="18" t="e">
        <f>HYPERLINK(VLOOKUP(C459,[3]BAPS!A$2:D$780,4,FALSE),VLOOKUP(C459,[3]BAPS!A$2:C$780,2,FALSE))</f>
        <v>#N/A</v>
      </c>
      <c r="K459" s="19" t="e">
        <f>VLOOKUP(C459,[3]BAPS!A$2:D$875,3,FALSE)</f>
        <v>#N/A</v>
      </c>
    </row>
    <row r="460" spans="1:11" x14ac:dyDescent="0.35">
      <c r="A460" s="9" t="s">
        <v>1477</v>
      </c>
      <c r="B460" s="9" t="s">
        <v>1083</v>
      </c>
      <c r="C460" s="9" t="s">
        <v>1534</v>
      </c>
      <c r="D460" s="9" t="s">
        <v>1515</v>
      </c>
      <c r="E460" s="9" t="s">
        <v>1516</v>
      </c>
      <c r="F460" s="9" t="s">
        <v>1517</v>
      </c>
      <c r="G460" s="9" t="s">
        <v>66</v>
      </c>
      <c r="H460" s="9"/>
      <c r="I460" s="9" t="s">
        <v>1538</v>
      </c>
      <c r="J460" s="18" t="e">
        <f>HYPERLINK(VLOOKUP(C460,[3]BAPS!A$2:D$780,4,FALSE),VLOOKUP(C460,[3]BAPS!A$2:C$780,2,FALSE))</f>
        <v>#N/A</v>
      </c>
      <c r="K460" s="19" t="e">
        <f>VLOOKUP(C460,[3]BAPS!A$2:D$875,3,FALSE)</f>
        <v>#N/A</v>
      </c>
    </row>
    <row r="461" spans="1:11" x14ac:dyDescent="0.35">
      <c r="A461" s="9" t="s">
        <v>1477</v>
      </c>
      <c r="B461" s="9" t="s">
        <v>1083</v>
      </c>
      <c r="C461" s="9" t="s">
        <v>1554</v>
      </c>
      <c r="D461" s="9" t="s">
        <v>1555</v>
      </c>
      <c r="E461" s="9" t="s">
        <v>1556</v>
      </c>
      <c r="F461" s="9" t="s">
        <v>1557</v>
      </c>
      <c r="G461" s="9" t="s">
        <v>53</v>
      </c>
      <c r="H461" s="9"/>
      <c r="I461" s="9" t="s">
        <v>1558</v>
      </c>
      <c r="J461" s="18" t="e">
        <f>HYPERLINK(VLOOKUP(C461,[3]BAPS!A$2:D$780,4,FALSE),VLOOKUP(C461,[3]BAPS!A$2:C$780,2,FALSE))</f>
        <v>#N/A</v>
      </c>
      <c r="K461" s="19" t="e">
        <f>VLOOKUP(C461,[3]BAPS!A$2:D$875,3,FALSE)</f>
        <v>#N/A</v>
      </c>
    </row>
    <row r="462" spans="1:11" ht="29" x14ac:dyDescent="0.35">
      <c r="A462" s="20">
        <v>8</v>
      </c>
      <c r="B462" s="9" t="s">
        <v>1083</v>
      </c>
      <c r="C462" s="9" t="s">
        <v>1554</v>
      </c>
      <c r="D462" s="9" t="s">
        <v>1559</v>
      </c>
      <c r="E462" s="9" t="s">
        <v>1560</v>
      </c>
      <c r="F462" s="9" t="s">
        <v>1561</v>
      </c>
      <c r="G462" s="9" t="s">
        <v>53</v>
      </c>
      <c r="H462" s="9"/>
      <c r="I462" s="9" t="s">
        <v>1558</v>
      </c>
      <c r="J462" s="18" t="e">
        <f>HYPERLINK(VLOOKUP(C462,[3]BAPS!A$2:D$780,4,FALSE),VLOOKUP(C462,[3]BAPS!A$2:C$780,2,FALSE))</f>
        <v>#N/A</v>
      </c>
      <c r="K462" s="19" t="e">
        <f>VLOOKUP(C462,[3]BAPS!A$2:D$875,3,FALSE)</f>
        <v>#N/A</v>
      </c>
    </row>
    <row r="463" spans="1:11" x14ac:dyDescent="0.35">
      <c r="A463" s="7" t="s">
        <v>1477</v>
      </c>
      <c r="B463" s="7" t="s">
        <v>1083</v>
      </c>
      <c r="C463" s="7" t="s">
        <v>1562</v>
      </c>
      <c r="D463" s="7" t="s">
        <v>1371</v>
      </c>
      <c r="E463" s="7" t="s">
        <v>1563</v>
      </c>
      <c r="F463" s="7" t="s">
        <v>1564</v>
      </c>
      <c r="G463" s="21" t="s">
        <v>1565</v>
      </c>
      <c r="H463" s="7"/>
      <c r="I463" s="7" t="s">
        <v>1566</v>
      </c>
      <c r="J463" s="7"/>
      <c r="K463" s="7" t="s">
        <v>44</v>
      </c>
    </row>
    <row r="464" spans="1:11" ht="29" x14ac:dyDescent="0.35">
      <c r="A464" s="9" t="s">
        <v>1567</v>
      </c>
      <c r="B464" s="9" t="s">
        <v>1083</v>
      </c>
      <c r="C464" s="9" t="s">
        <v>1568</v>
      </c>
      <c r="D464" s="9" t="s">
        <v>1569</v>
      </c>
      <c r="E464" s="9" t="s">
        <v>1570</v>
      </c>
      <c r="F464" s="9" t="s">
        <v>1571</v>
      </c>
      <c r="G464" s="9" t="s">
        <v>53</v>
      </c>
      <c r="H464" s="9"/>
      <c r="I464" s="9" t="s">
        <v>1572</v>
      </c>
      <c r="J464" s="18" t="s">
        <v>62</v>
      </c>
      <c r="K464" s="19" t="s">
        <v>37</v>
      </c>
    </row>
    <row r="465" spans="1:11" ht="29" x14ac:dyDescent="0.35">
      <c r="A465" s="9" t="s">
        <v>1567</v>
      </c>
      <c r="B465" s="9" t="s">
        <v>1083</v>
      </c>
      <c r="C465" s="9" t="s">
        <v>1568</v>
      </c>
      <c r="D465" s="9" t="s">
        <v>1573</v>
      </c>
      <c r="E465" s="9" t="s">
        <v>1574</v>
      </c>
      <c r="F465" s="9" t="s">
        <v>1575</v>
      </c>
      <c r="G465" s="9" t="s">
        <v>53</v>
      </c>
      <c r="H465" s="9"/>
      <c r="I465" s="9" t="s">
        <v>1572</v>
      </c>
      <c r="J465" s="18" t="s">
        <v>62</v>
      </c>
      <c r="K465" s="19" t="s">
        <v>37</v>
      </c>
    </row>
    <row r="466" spans="1:11" ht="29" x14ac:dyDescent="0.35">
      <c r="A466" s="9" t="s">
        <v>1567</v>
      </c>
      <c r="B466" s="9" t="s">
        <v>1083</v>
      </c>
      <c r="C466" s="9" t="s">
        <v>1568</v>
      </c>
      <c r="D466" s="9" t="s">
        <v>1576</v>
      </c>
      <c r="E466" s="9" t="s">
        <v>1577</v>
      </c>
      <c r="F466" s="9" t="s">
        <v>1578</v>
      </c>
      <c r="G466" s="9" t="s">
        <v>48</v>
      </c>
      <c r="H466" s="9" t="s">
        <v>34</v>
      </c>
      <c r="I466" s="9" t="s">
        <v>1572</v>
      </c>
      <c r="J466" s="18" t="s">
        <v>62</v>
      </c>
      <c r="K466" s="19" t="s">
        <v>37</v>
      </c>
    </row>
    <row r="467" spans="1:11" ht="29" x14ac:dyDescent="0.35">
      <c r="A467" s="9" t="s">
        <v>1567</v>
      </c>
      <c r="B467" s="9" t="s">
        <v>1083</v>
      </c>
      <c r="C467" s="9" t="s">
        <v>1568</v>
      </c>
      <c r="D467" s="9" t="s">
        <v>1579</v>
      </c>
      <c r="E467" s="9" t="s">
        <v>1580</v>
      </c>
      <c r="F467" s="9" t="s">
        <v>1581</v>
      </c>
      <c r="G467" s="9" t="s">
        <v>53</v>
      </c>
      <c r="H467" s="9"/>
      <c r="I467" s="9" t="s">
        <v>1572</v>
      </c>
      <c r="J467" s="18" t="s">
        <v>62</v>
      </c>
      <c r="K467" s="19" t="s">
        <v>37</v>
      </c>
    </row>
    <row r="468" spans="1:11" ht="29" x14ac:dyDescent="0.35">
      <c r="A468" s="9" t="s">
        <v>1567</v>
      </c>
      <c r="B468" s="9" t="s">
        <v>1083</v>
      </c>
      <c r="C468" s="9" t="s">
        <v>1568</v>
      </c>
      <c r="D468" s="9" t="s">
        <v>1582</v>
      </c>
      <c r="E468" s="9" t="s">
        <v>1583</v>
      </c>
      <c r="F468" s="9" t="s">
        <v>1584</v>
      </c>
      <c r="G468" s="9" t="s">
        <v>48</v>
      </c>
      <c r="H468" s="9"/>
      <c r="I468" s="9" t="s">
        <v>1572</v>
      </c>
      <c r="J468" s="18" t="s">
        <v>62</v>
      </c>
      <c r="K468" s="19" t="s">
        <v>37</v>
      </c>
    </row>
    <row r="469" spans="1:11" x14ac:dyDescent="0.35">
      <c r="A469" s="9" t="s">
        <v>1567</v>
      </c>
      <c r="B469" s="9" t="s">
        <v>1083</v>
      </c>
      <c r="C469" s="9" t="s">
        <v>1585</v>
      </c>
      <c r="D469" s="9" t="s">
        <v>1586</v>
      </c>
      <c r="E469" s="9" t="s">
        <v>1587</v>
      </c>
      <c r="F469" s="9" t="s">
        <v>1588</v>
      </c>
      <c r="G469" s="9" t="s">
        <v>92</v>
      </c>
      <c r="H469" s="9"/>
      <c r="I469" s="9" t="s">
        <v>1589</v>
      </c>
      <c r="J469" s="18" t="e">
        <f>HYPERLINK(VLOOKUP(C469,[3]BAPS!A$2:D$780,4,FALSE),VLOOKUP(C469,[3]BAPS!A$2:C$780,2,FALSE))</f>
        <v>#N/A</v>
      </c>
      <c r="K469" s="19" t="e">
        <f>VLOOKUP(C469,[3]BAPS!A$2:D$875,3,FALSE)</f>
        <v>#N/A</v>
      </c>
    </row>
    <row r="470" spans="1:11" x14ac:dyDescent="0.35">
      <c r="A470" s="9" t="s">
        <v>1567</v>
      </c>
      <c r="B470" s="9" t="s">
        <v>1083</v>
      </c>
      <c r="C470" s="9" t="s">
        <v>1585</v>
      </c>
      <c r="D470" s="9" t="s">
        <v>1371</v>
      </c>
      <c r="E470" s="9" t="s">
        <v>1372</v>
      </c>
      <c r="F470" s="9" t="s">
        <v>1373</v>
      </c>
      <c r="G470" s="9" t="s">
        <v>48</v>
      </c>
      <c r="H470" s="9" t="s">
        <v>34</v>
      </c>
      <c r="I470" s="9" t="s">
        <v>1589</v>
      </c>
      <c r="J470" s="18" t="e">
        <f>HYPERLINK(VLOOKUP(C470,[3]BAPS!A$2:D$780,4,FALSE),VLOOKUP(C470,[3]BAPS!A$2:C$780,2,FALSE))</f>
        <v>#N/A</v>
      </c>
      <c r="K470" s="19" t="e">
        <f>VLOOKUP(C470,[3]BAPS!A$2:D$875,3,FALSE)</f>
        <v>#N/A</v>
      </c>
    </row>
    <row r="471" spans="1:11" x14ac:dyDescent="0.35">
      <c r="A471" s="9" t="s">
        <v>1567</v>
      </c>
      <c r="B471" s="9" t="s">
        <v>1083</v>
      </c>
      <c r="C471" s="9" t="s">
        <v>1585</v>
      </c>
      <c r="D471" s="9" t="s">
        <v>1590</v>
      </c>
      <c r="E471" s="9" t="s">
        <v>1591</v>
      </c>
      <c r="F471" s="9" t="s">
        <v>1592</v>
      </c>
      <c r="G471" s="9" t="s">
        <v>66</v>
      </c>
      <c r="H471" s="9"/>
      <c r="I471" s="9" t="s">
        <v>1589</v>
      </c>
      <c r="J471" s="18" t="e">
        <f>HYPERLINK(VLOOKUP(C471,[3]BAPS!A$2:D$780,4,FALSE),VLOOKUP(C471,[3]BAPS!A$2:C$780,2,FALSE))</f>
        <v>#N/A</v>
      </c>
      <c r="K471" s="19" t="e">
        <f>VLOOKUP(C471,[3]BAPS!A$2:D$875,3,FALSE)</f>
        <v>#N/A</v>
      </c>
    </row>
    <row r="472" spans="1:11" x14ac:dyDescent="0.35">
      <c r="A472" s="9" t="s">
        <v>1567</v>
      </c>
      <c r="B472" s="9" t="s">
        <v>1083</v>
      </c>
      <c r="C472" s="9" t="s">
        <v>1593</v>
      </c>
      <c r="D472" s="9" t="s">
        <v>1594</v>
      </c>
      <c r="E472" s="9" t="s">
        <v>1593</v>
      </c>
      <c r="F472" s="9" t="s">
        <v>1595</v>
      </c>
      <c r="G472" s="9" t="s">
        <v>33</v>
      </c>
      <c r="H472" s="9" t="s">
        <v>34</v>
      </c>
      <c r="I472" s="9" t="s">
        <v>1596</v>
      </c>
      <c r="J472" s="18" t="e">
        <f>HYPERLINK(VLOOKUP(C472,[3]BAPS!A$2:D$780,4,FALSE),VLOOKUP(C472,[3]BAPS!A$2:C$780,2,FALSE))</f>
        <v>#N/A</v>
      </c>
      <c r="K472" s="19" t="e">
        <f>VLOOKUP(C472,[3]BAPS!A$2:D$875,3,FALSE)</f>
        <v>#N/A</v>
      </c>
    </row>
    <row r="473" spans="1:11" x14ac:dyDescent="0.35">
      <c r="A473" s="9" t="s">
        <v>1567</v>
      </c>
      <c r="B473" s="9" t="s">
        <v>1083</v>
      </c>
      <c r="C473" s="9" t="s">
        <v>1593</v>
      </c>
      <c r="D473" s="9" t="s">
        <v>1597</v>
      </c>
      <c r="E473" s="9" t="s">
        <v>1598</v>
      </c>
      <c r="F473" s="9" t="s">
        <v>1599</v>
      </c>
      <c r="G473" s="9" t="s">
        <v>66</v>
      </c>
      <c r="H473" s="9"/>
      <c r="I473" s="9" t="s">
        <v>1596</v>
      </c>
      <c r="J473" s="18" t="e">
        <f>HYPERLINK(VLOOKUP(C473,[3]BAPS!A$2:D$780,4,FALSE),VLOOKUP(C473,[3]BAPS!A$2:C$780,2,FALSE))</f>
        <v>#N/A</v>
      </c>
      <c r="K473" s="19" t="e">
        <f>VLOOKUP(C473,[3]BAPS!A$2:D$875,3,FALSE)</f>
        <v>#N/A</v>
      </c>
    </row>
    <row r="474" spans="1:11" x14ac:dyDescent="0.35">
      <c r="A474" s="9" t="s">
        <v>1567</v>
      </c>
      <c r="B474" s="9" t="s">
        <v>1083</v>
      </c>
      <c r="C474" s="9" t="s">
        <v>1600</v>
      </c>
      <c r="D474" s="9" t="s">
        <v>1601</v>
      </c>
      <c r="E474" s="9" t="s">
        <v>1602</v>
      </c>
      <c r="F474" s="9" t="s">
        <v>1603</v>
      </c>
      <c r="G474" s="9" t="s">
        <v>66</v>
      </c>
      <c r="H474" s="9" t="s">
        <v>34</v>
      </c>
      <c r="I474" s="9" t="s">
        <v>1604</v>
      </c>
      <c r="J474" s="18" t="e">
        <f>HYPERLINK(VLOOKUP(C474,[3]BAPS!A$2:D$780,4,FALSE),VLOOKUP(C474,[3]BAPS!A$2:C$780,2,FALSE))</f>
        <v>#N/A</v>
      </c>
      <c r="K474" s="19" t="e">
        <f>VLOOKUP(C474,[3]BAPS!A$2:D$875,3,FALSE)</f>
        <v>#N/A</v>
      </c>
    </row>
    <row r="475" spans="1:11" x14ac:dyDescent="0.35">
      <c r="A475" s="9" t="s">
        <v>1567</v>
      </c>
      <c r="B475" s="9" t="s">
        <v>1083</v>
      </c>
      <c r="C475" s="9" t="s">
        <v>1600</v>
      </c>
      <c r="D475" s="9" t="s">
        <v>1605</v>
      </c>
      <c r="E475" s="9" t="s">
        <v>1600</v>
      </c>
      <c r="F475" s="9" t="s">
        <v>1606</v>
      </c>
      <c r="G475" s="9" t="s">
        <v>41</v>
      </c>
      <c r="H475" s="9"/>
      <c r="I475" s="9" t="s">
        <v>1604</v>
      </c>
      <c r="J475" s="18" t="e">
        <f>HYPERLINK(VLOOKUP(C475,[3]BAPS!A$2:D$780,4,FALSE),VLOOKUP(C475,[3]BAPS!A$2:C$780,2,FALSE))</f>
        <v>#N/A</v>
      </c>
      <c r="K475" s="19" t="e">
        <f>VLOOKUP(C475,[3]BAPS!A$2:D$875,3,FALSE)</f>
        <v>#N/A</v>
      </c>
    </row>
    <row r="476" spans="1:11" x14ac:dyDescent="0.35">
      <c r="A476" s="9" t="s">
        <v>1567</v>
      </c>
      <c r="B476" s="9" t="s">
        <v>1083</v>
      </c>
      <c r="C476" s="9" t="s">
        <v>1600</v>
      </c>
      <c r="D476" s="9" t="s">
        <v>1607</v>
      </c>
      <c r="E476" s="9" t="s">
        <v>1608</v>
      </c>
      <c r="F476" s="9" t="s">
        <v>1609</v>
      </c>
      <c r="G476" s="9" t="s">
        <v>33</v>
      </c>
      <c r="H476" s="9"/>
      <c r="I476" s="9" t="s">
        <v>1604</v>
      </c>
      <c r="J476" s="18" t="e">
        <f>HYPERLINK(VLOOKUP(C476,[3]BAPS!A$2:D$780,4,FALSE),VLOOKUP(C476,[3]BAPS!A$2:C$780,2,FALSE))</f>
        <v>#N/A</v>
      </c>
      <c r="K476" s="19" t="e">
        <f>VLOOKUP(C476,[3]BAPS!A$2:D$875,3,FALSE)</f>
        <v>#N/A</v>
      </c>
    </row>
    <row r="477" spans="1:11" x14ac:dyDescent="0.35">
      <c r="A477" s="9" t="s">
        <v>1567</v>
      </c>
      <c r="B477" s="9" t="s">
        <v>1083</v>
      </c>
      <c r="C477" s="9" t="s">
        <v>1600</v>
      </c>
      <c r="D477" s="9" t="s">
        <v>1582</v>
      </c>
      <c r="E477" s="9" t="s">
        <v>1583</v>
      </c>
      <c r="F477" s="9" t="s">
        <v>1584</v>
      </c>
      <c r="G477" s="9" t="s">
        <v>48</v>
      </c>
      <c r="H477" s="9"/>
      <c r="I477" s="9" t="s">
        <v>1604</v>
      </c>
      <c r="J477" s="18" t="e">
        <f>HYPERLINK(VLOOKUP(C477,[3]BAPS!A$2:D$780,4,FALSE),VLOOKUP(C477,[3]BAPS!A$2:C$780,2,FALSE))</f>
        <v>#N/A</v>
      </c>
      <c r="K477" s="19" t="e">
        <f>VLOOKUP(C477,[3]BAPS!A$2:D$875,3,FALSE)</f>
        <v>#N/A</v>
      </c>
    </row>
    <row r="478" spans="1:11" x14ac:dyDescent="0.35">
      <c r="A478" s="9" t="s">
        <v>1567</v>
      </c>
      <c r="B478" s="9" t="s">
        <v>1083</v>
      </c>
      <c r="C478" s="9" t="s">
        <v>1610</v>
      </c>
      <c r="D478" s="9" t="s">
        <v>1611</v>
      </c>
      <c r="E478" s="9" t="s">
        <v>1612</v>
      </c>
      <c r="F478" s="9" t="s">
        <v>1613</v>
      </c>
      <c r="G478" s="9" t="s">
        <v>92</v>
      </c>
      <c r="H478" s="9"/>
      <c r="I478" s="9" t="s">
        <v>1614</v>
      </c>
      <c r="J478" s="18" t="e">
        <f>HYPERLINK(VLOOKUP(C478,[3]BAPS!A$2:D$780,4,FALSE),VLOOKUP(C478,[3]BAPS!A$2:C$780,2,FALSE))</f>
        <v>#N/A</v>
      </c>
      <c r="K478" s="19" t="e">
        <f>VLOOKUP(C478,[3]BAPS!A$2:D$875,3,FALSE)</f>
        <v>#N/A</v>
      </c>
    </row>
    <row r="479" spans="1:11" x14ac:dyDescent="0.35">
      <c r="A479" s="9" t="s">
        <v>1567</v>
      </c>
      <c r="B479" s="9" t="s">
        <v>1083</v>
      </c>
      <c r="C479" s="9" t="s">
        <v>1610</v>
      </c>
      <c r="D479" s="9" t="s">
        <v>1615</v>
      </c>
      <c r="E479" s="9" t="s">
        <v>1616</v>
      </c>
      <c r="F479" s="9" t="s">
        <v>1617</v>
      </c>
      <c r="G479" s="9" t="s">
        <v>41</v>
      </c>
      <c r="H479" s="9"/>
      <c r="I479" s="9" t="s">
        <v>1614</v>
      </c>
      <c r="J479" s="18" t="e">
        <f>HYPERLINK(VLOOKUP(C479,[3]BAPS!A$2:D$780,4,FALSE),VLOOKUP(C479,[3]BAPS!A$2:C$780,2,FALSE))</f>
        <v>#N/A</v>
      </c>
      <c r="K479" s="19" t="e">
        <f>VLOOKUP(C479,[3]BAPS!A$2:D$875,3,FALSE)</f>
        <v>#N/A</v>
      </c>
    </row>
    <row r="480" spans="1:11" x14ac:dyDescent="0.35">
      <c r="A480" s="9" t="s">
        <v>1567</v>
      </c>
      <c r="B480" s="9" t="s">
        <v>1083</v>
      </c>
      <c r="C480" s="9" t="s">
        <v>1610</v>
      </c>
      <c r="D480" s="9" t="s">
        <v>1153</v>
      </c>
      <c r="E480" s="9" t="s">
        <v>1154</v>
      </c>
      <c r="F480" s="9" t="s">
        <v>1155</v>
      </c>
      <c r="G480" s="9" t="s">
        <v>48</v>
      </c>
      <c r="H480" s="9" t="s">
        <v>34</v>
      </c>
      <c r="I480" s="9" t="s">
        <v>1614</v>
      </c>
      <c r="J480" s="18" t="e">
        <f>HYPERLINK(VLOOKUP(C480,[3]BAPS!A$2:D$780,4,FALSE),VLOOKUP(C480,[3]BAPS!A$2:C$780,2,FALSE))</f>
        <v>#N/A</v>
      </c>
      <c r="K480" s="19" t="e">
        <f>VLOOKUP(C480,[3]BAPS!A$2:D$875,3,FALSE)</f>
        <v>#N/A</v>
      </c>
    </row>
    <row r="481" spans="1:11" x14ac:dyDescent="0.35">
      <c r="A481" s="9" t="s">
        <v>1567</v>
      </c>
      <c r="B481" s="9" t="s">
        <v>1083</v>
      </c>
      <c r="C481" s="9" t="s">
        <v>1610</v>
      </c>
      <c r="D481" s="9" t="s">
        <v>1618</v>
      </c>
      <c r="E481" s="9" t="s">
        <v>1619</v>
      </c>
      <c r="F481" s="9" t="s">
        <v>1620</v>
      </c>
      <c r="G481" s="9" t="s">
        <v>53</v>
      </c>
      <c r="H481" s="9"/>
      <c r="I481" s="9" t="s">
        <v>1614</v>
      </c>
      <c r="J481" s="18" t="e">
        <f>HYPERLINK(VLOOKUP(C481,[3]BAPS!A$2:D$780,4,FALSE),VLOOKUP(C481,[3]BAPS!A$2:C$780,2,FALSE))</f>
        <v>#N/A</v>
      </c>
      <c r="K481" s="19" t="e">
        <f>VLOOKUP(C481,[3]BAPS!A$2:D$875,3,FALSE)</f>
        <v>#N/A</v>
      </c>
    </row>
    <row r="482" spans="1:11" x14ac:dyDescent="0.35">
      <c r="A482" s="9" t="s">
        <v>1567</v>
      </c>
      <c r="B482" s="9" t="s">
        <v>1083</v>
      </c>
      <c r="C482" s="9" t="s">
        <v>1621</v>
      </c>
      <c r="D482" s="9" t="s">
        <v>1622</v>
      </c>
      <c r="E482" s="9" t="s">
        <v>1623</v>
      </c>
      <c r="F482" s="9" t="s">
        <v>1624</v>
      </c>
      <c r="G482" s="9" t="s">
        <v>41</v>
      </c>
      <c r="H482" s="9"/>
      <c r="I482" s="9" t="s">
        <v>1625</v>
      </c>
      <c r="J482" s="18" t="e">
        <f>HYPERLINK(VLOOKUP(C482,[3]BAPS!A$2:D$780,4,FALSE),VLOOKUP(C482,[3]BAPS!A$2:C$780,2,FALSE))</f>
        <v>#N/A</v>
      </c>
      <c r="K482" s="19" t="e">
        <f>VLOOKUP(C482,[3]BAPS!A$2:D$875,3,FALSE)</f>
        <v>#N/A</v>
      </c>
    </row>
    <row r="483" spans="1:11" x14ac:dyDescent="0.35">
      <c r="A483" s="9" t="s">
        <v>1567</v>
      </c>
      <c r="B483" s="9" t="s">
        <v>1083</v>
      </c>
      <c r="C483" s="9" t="s">
        <v>1621</v>
      </c>
      <c r="D483" s="9" t="s">
        <v>1626</v>
      </c>
      <c r="E483" s="9" t="s">
        <v>1627</v>
      </c>
      <c r="F483" s="9" t="s">
        <v>1628</v>
      </c>
      <c r="G483" s="9" t="s">
        <v>41</v>
      </c>
      <c r="H483" s="9"/>
      <c r="I483" s="9" t="s">
        <v>1625</v>
      </c>
      <c r="J483" s="18" t="e">
        <f>HYPERLINK(VLOOKUP(C483,[3]BAPS!A$2:D$780,4,FALSE),VLOOKUP(C483,[3]BAPS!A$2:C$780,2,FALSE))</f>
        <v>#N/A</v>
      </c>
      <c r="K483" s="19" t="e">
        <f>VLOOKUP(C483,[3]BAPS!A$2:D$875,3,FALSE)</f>
        <v>#N/A</v>
      </c>
    </row>
    <row r="484" spans="1:11" x14ac:dyDescent="0.35">
      <c r="A484" s="9" t="s">
        <v>1567</v>
      </c>
      <c r="B484" s="9" t="s">
        <v>1083</v>
      </c>
      <c r="C484" s="9" t="s">
        <v>1621</v>
      </c>
      <c r="D484" s="9" t="s">
        <v>1629</v>
      </c>
      <c r="E484" s="9" t="s">
        <v>1630</v>
      </c>
      <c r="F484" s="9" t="s">
        <v>1631</v>
      </c>
      <c r="G484" s="9" t="s">
        <v>53</v>
      </c>
      <c r="H484" s="9"/>
      <c r="I484" s="9" t="s">
        <v>1625</v>
      </c>
      <c r="J484" s="18" t="e">
        <f>HYPERLINK(VLOOKUP(C484,[3]BAPS!A$2:D$780,4,FALSE),VLOOKUP(C484,[3]BAPS!A$2:C$780,2,FALSE))</f>
        <v>#N/A</v>
      </c>
      <c r="K484" s="19" t="e">
        <f>VLOOKUP(C484,[3]BAPS!A$2:D$875,3,FALSE)</f>
        <v>#N/A</v>
      </c>
    </row>
    <row r="485" spans="1:11" x14ac:dyDescent="0.35">
      <c r="A485" s="9" t="s">
        <v>1567</v>
      </c>
      <c r="B485" s="9" t="s">
        <v>1083</v>
      </c>
      <c r="C485" s="9" t="s">
        <v>1621</v>
      </c>
      <c r="D485" s="9" t="s">
        <v>1515</v>
      </c>
      <c r="E485" s="9" t="s">
        <v>1516</v>
      </c>
      <c r="F485" s="9" t="s">
        <v>1517</v>
      </c>
      <c r="G485" s="9" t="s">
        <v>66</v>
      </c>
      <c r="H485" s="9"/>
      <c r="I485" s="9" t="s">
        <v>1625</v>
      </c>
      <c r="J485" s="18" t="e">
        <f>HYPERLINK(VLOOKUP(C485,[3]BAPS!A$2:D$780,4,FALSE),VLOOKUP(C485,[3]BAPS!A$2:C$780,2,FALSE))</f>
        <v>#N/A</v>
      </c>
      <c r="K485" s="19" t="e">
        <f>VLOOKUP(C485,[3]BAPS!A$2:D$875,3,FALSE)</f>
        <v>#N/A</v>
      </c>
    </row>
    <row r="486" spans="1:11" x14ac:dyDescent="0.35">
      <c r="A486" s="9" t="s">
        <v>1567</v>
      </c>
      <c r="B486" s="9" t="s">
        <v>1083</v>
      </c>
      <c r="C486" s="9" t="s">
        <v>1621</v>
      </c>
      <c r="D486" s="9" t="s">
        <v>1235</v>
      </c>
      <c r="E486" s="9" t="s">
        <v>1236</v>
      </c>
      <c r="F486" s="9" t="s">
        <v>1237</v>
      </c>
      <c r="G486" s="9" t="s">
        <v>53</v>
      </c>
      <c r="H486" s="9"/>
      <c r="I486" s="9" t="s">
        <v>1625</v>
      </c>
      <c r="J486" s="18" t="e">
        <f>HYPERLINK(VLOOKUP(C486,[3]BAPS!A$2:D$780,4,FALSE),VLOOKUP(C486,[3]BAPS!A$2:C$780,2,FALSE))</f>
        <v>#N/A</v>
      </c>
      <c r="K486" s="19" t="e">
        <f>VLOOKUP(C486,[3]BAPS!A$2:D$875,3,FALSE)</f>
        <v>#N/A</v>
      </c>
    </row>
    <row r="487" spans="1:11" ht="29" x14ac:dyDescent="0.35">
      <c r="A487" s="9" t="s">
        <v>1567</v>
      </c>
      <c r="B487" s="9" t="s">
        <v>1083</v>
      </c>
      <c r="C487" s="9" t="s">
        <v>1632</v>
      </c>
      <c r="D487" s="9" t="s">
        <v>1633</v>
      </c>
      <c r="E487" s="9" t="s">
        <v>1634</v>
      </c>
      <c r="F487" s="9" t="s">
        <v>1635</v>
      </c>
      <c r="G487" s="9" t="s">
        <v>33</v>
      </c>
      <c r="H487" s="9" t="s">
        <v>34</v>
      </c>
      <c r="I487" s="9" t="s">
        <v>1636</v>
      </c>
      <c r="J487" s="18" t="e">
        <f>HYPERLINK(VLOOKUP(C487,[3]BAPS!A$2:D$780,4,FALSE),VLOOKUP(C487,[3]BAPS!A$2:C$780,2,FALSE))</f>
        <v>#N/A</v>
      </c>
      <c r="K487" s="19" t="e">
        <f>VLOOKUP(C487,[3]BAPS!A$2:D$875,3,FALSE)</f>
        <v>#N/A</v>
      </c>
    </row>
    <row r="488" spans="1:11" ht="29" x14ac:dyDescent="0.35">
      <c r="A488" s="9" t="s">
        <v>1567</v>
      </c>
      <c r="B488" s="9" t="s">
        <v>1083</v>
      </c>
      <c r="C488" s="9" t="s">
        <v>1632</v>
      </c>
      <c r="D488" s="9" t="s">
        <v>1515</v>
      </c>
      <c r="E488" s="9" t="s">
        <v>1516</v>
      </c>
      <c r="F488" s="9" t="s">
        <v>1517</v>
      </c>
      <c r="G488" s="9" t="s">
        <v>66</v>
      </c>
      <c r="H488" s="9"/>
      <c r="I488" s="9" t="s">
        <v>1636</v>
      </c>
      <c r="J488" s="18" t="e">
        <f>HYPERLINK(VLOOKUP(C488,[3]BAPS!A$2:D$780,4,FALSE),VLOOKUP(C488,[3]BAPS!A$2:C$780,2,FALSE))</f>
        <v>#N/A</v>
      </c>
      <c r="K488" s="19" t="e">
        <f>VLOOKUP(C488,[3]BAPS!A$2:D$875,3,FALSE)</f>
        <v>#N/A</v>
      </c>
    </row>
    <row r="489" spans="1:11" ht="29" x14ac:dyDescent="0.35">
      <c r="A489" s="9" t="s">
        <v>1567</v>
      </c>
      <c r="B489" s="9" t="s">
        <v>1083</v>
      </c>
      <c r="C489" s="9" t="s">
        <v>1632</v>
      </c>
      <c r="D489" s="9" t="s">
        <v>1637</v>
      </c>
      <c r="E489" s="9" t="s">
        <v>1638</v>
      </c>
      <c r="F489" s="9" t="s">
        <v>1639</v>
      </c>
      <c r="G489" s="9" t="s">
        <v>66</v>
      </c>
      <c r="H489" s="9"/>
      <c r="I489" s="9" t="s">
        <v>1636</v>
      </c>
      <c r="J489" s="18" t="e">
        <f>HYPERLINK(VLOOKUP(C489,[3]BAPS!A$2:D$780,4,FALSE),VLOOKUP(C489,[3]BAPS!A$2:C$780,2,FALSE))</f>
        <v>#N/A</v>
      </c>
      <c r="K489" s="19" t="e">
        <f>VLOOKUP(C489,[3]BAPS!A$2:D$875,3,FALSE)</f>
        <v>#N/A</v>
      </c>
    </row>
    <row r="490" spans="1:11" x14ac:dyDescent="0.35">
      <c r="A490" s="9" t="s">
        <v>1567</v>
      </c>
      <c r="B490" s="9" t="s">
        <v>1083</v>
      </c>
      <c r="C490" s="9" t="s">
        <v>1640</v>
      </c>
      <c r="D490" s="9" t="s">
        <v>1641</v>
      </c>
      <c r="E490" s="9" t="s">
        <v>1642</v>
      </c>
      <c r="F490" s="9" t="s">
        <v>1643</v>
      </c>
      <c r="G490" s="9" t="s">
        <v>33</v>
      </c>
      <c r="H490" s="9" t="s">
        <v>34</v>
      </c>
      <c r="I490" s="9" t="s">
        <v>1644</v>
      </c>
      <c r="J490" s="18" t="e">
        <f>HYPERLINK(VLOOKUP(C490,[3]BAPS!A$2:D$780,4,FALSE),VLOOKUP(C490,[3]BAPS!A$2:C$780,2,FALSE))</f>
        <v>#N/A</v>
      </c>
      <c r="K490" s="19" t="e">
        <f>VLOOKUP(C490,[3]BAPS!A$2:D$875,3,FALSE)</f>
        <v>#N/A</v>
      </c>
    </row>
    <row r="491" spans="1:11" x14ac:dyDescent="0.35">
      <c r="A491" s="9" t="s">
        <v>1567</v>
      </c>
      <c r="B491" s="9" t="s">
        <v>1083</v>
      </c>
      <c r="C491" s="9" t="s">
        <v>1640</v>
      </c>
      <c r="D491" s="9" t="s">
        <v>1645</v>
      </c>
      <c r="E491" s="9" t="s">
        <v>1646</v>
      </c>
      <c r="F491" s="9" t="s">
        <v>1647</v>
      </c>
      <c r="G491" s="9" t="s">
        <v>33</v>
      </c>
      <c r="H491" s="9" t="s">
        <v>34</v>
      </c>
      <c r="I491" s="9" t="s">
        <v>1644</v>
      </c>
      <c r="J491" s="18" t="e">
        <f>HYPERLINK(VLOOKUP(C491,[3]BAPS!A$2:D$780,4,FALSE),VLOOKUP(C491,[3]BAPS!A$2:C$780,2,FALSE))</f>
        <v>#N/A</v>
      </c>
      <c r="K491" s="19" t="e">
        <f>VLOOKUP(C491,[3]BAPS!A$2:D$875,3,FALSE)</f>
        <v>#N/A</v>
      </c>
    </row>
    <row r="492" spans="1:11" x14ac:dyDescent="0.35">
      <c r="A492" s="9" t="s">
        <v>1567</v>
      </c>
      <c r="B492" s="9" t="s">
        <v>1083</v>
      </c>
      <c r="C492" s="9" t="s">
        <v>1640</v>
      </c>
      <c r="D492" s="9" t="s">
        <v>1487</v>
      </c>
      <c r="E492" s="9" t="s">
        <v>1488</v>
      </c>
      <c r="F492" s="9" t="s">
        <v>1489</v>
      </c>
      <c r="G492" s="9" t="s">
        <v>66</v>
      </c>
      <c r="H492" s="9"/>
      <c r="I492" s="9" t="s">
        <v>1644</v>
      </c>
      <c r="J492" s="18" t="e">
        <f>HYPERLINK(VLOOKUP(C492,[3]BAPS!A$2:D$780,4,FALSE),VLOOKUP(C492,[3]BAPS!A$2:C$780,2,FALSE))</f>
        <v>#N/A</v>
      </c>
      <c r="K492" s="19" t="e">
        <f>VLOOKUP(C492,[3]BAPS!A$2:D$875,3,FALSE)</f>
        <v>#N/A</v>
      </c>
    </row>
    <row r="493" spans="1:11" x14ac:dyDescent="0.35">
      <c r="A493" s="8" t="s">
        <v>1648</v>
      </c>
      <c r="B493" s="8" t="s">
        <v>1649</v>
      </c>
      <c r="C493" s="8" t="s">
        <v>1650</v>
      </c>
      <c r="D493" s="8" t="s">
        <v>1651</v>
      </c>
      <c r="E493" s="8" t="s">
        <v>1650</v>
      </c>
      <c r="F493" s="9" t="s">
        <v>1652</v>
      </c>
      <c r="G493" s="9" t="s">
        <v>33</v>
      </c>
      <c r="H493" s="8" t="s">
        <v>34</v>
      </c>
      <c r="I493" s="9" t="s">
        <v>1653</v>
      </c>
      <c r="J493" s="10" t="s">
        <v>62</v>
      </c>
      <c r="K493" s="11" t="s">
        <v>37</v>
      </c>
    </row>
    <row r="494" spans="1:11" x14ac:dyDescent="0.35">
      <c r="A494" s="8" t="s">
        <v>1648</v>
      </c>
      <c r="B494" s="8" t="s">
        <v>1649</v>
      </c>
      <c r="C494" s="8" t="s">
        <v>1654</v>
      </c>
      <c r="D494" s="8" t="s">
        <v>1655</v>
      </c>
      <c r="E494" s="8" t="s">
        <v>1656</v>
      </c>
      <c r="F494" s="9" t="s">
        <v>1657</v>
      </c>
      <c r="G494" s="9" t="s">
        <v>41</v>
      </c>
      <c r="H494" s="8"/>
      <c r="I494" s="9" t="s">
        <v>1658</v>
      </c>
      <c r="J494" s="10" t="s">
        <v>62</v>
      </c>
      <c r="K494" s="11" t="s">
        <v>37</v>
      </c>
    </row>
    <row r="495" spans="1:11" x14ac:dyDescent="0.35">
      <c r="A495" s="8" t="s">
        <v>1648</v>
      </c>
      <c r="B495" s="8" t="s">
        <v>1649</v>
      </c>
      <c r="C495" s="8" t="s">
        <v>1654</v>
      </c>
      <c r="D495" s="8" t="s">
        <v>1659</v>
      </c>
      <c r="E495" s="8" t="s">
        <v>1660</v>
      </c>
      <c r="F495" s="9" t="s">
        <v>1661</v>
      </c>
      <c r="G495" s="9" t="s">
        <v>41</v>
      </c>
      <c r="H495" s="8"/>
      <c r="I495" s="9" t="s">
        <v>1658</v>
      </c>
      <c r="J495" s="10" t="s">
        <v>62</v>
      </c>
      <c r="K495" s="11" t="s">
        <v>37</v>
      </c>
    </row>
    <row r="496" spans="1:11" x14ac:dyDescent="0.35">
      <c r="A496" s="8" t="s">
        <v>1648</v>
      </c>
      <c r="B496" s="8" t="s">
        <v>1649</v>
      </c>
      <c r="C496" s="8" t="s">
        <v>1654</v>
      </c>
      <c r="D496" s="8" t="s">
        <v>1662</v>
      </c>
      <c r="E496" s="8" t="s">
        <v>1663</v>
      </c>
      <c r="F496" s="9" t="s">
        <v>1664</v>
      </c>
      <c r="G496" s="9" t="s">
        <v>48</v>
      </c>
      <c r="H496" s="8" t="s">
        <v>34</v>
      </c>
      <c r="I496" s="9" t="s">
        <v>1658</v>
      </c>
      <c r="J496" s="10" t="s">
        <v>62</v>
      </c>
      <c r="K496" s="11" t="s">
        <v>37</v>
      </c>
    </row>
    <row r="497" spans="1:11" x14ac:dyDescent="0.35">
      <c r="A497" s="8" t="s">
        <v>1648</v>
      </c>
      <c r="B497" s="8" t="s">
        <v>1649</v>
      </c>
      <c r="C497" s="8" t="s">
        <v>1654</v>
      </c>
      <c r="D497" s="8" t="s">
        <v>1665</v>
      </c>
      <c r="E497" s="8" t="s">
        <v>1666</v>
      </c>
      <c r="F497" s="9" t="s">
        <v>1667</v>
      </c>
      <c r="G497" s="9" t="s">
        <v>48</v>
      </c>
      <c r="H497" s="8"/>
      <c r="I497" s="9" t="s">
        <v>1658</v>
      </c>
      <c r="J497" s="10" t="s">
        <v>62</v>
      </c>
      <c r="K497" s="11" t="s">
        <v>37</v>
      </c>
    </row>
    <row r="498" spans="1:11" ht="29" x14ac:dyDescent="0.35">
      <c r="A498" s="8" t="s">
        <v>1648</v>
      </c>
      <c r="B498" s="8" t="s">
        <v>1649</v>
      </c>
      <c r="C498" s="8" t="s">
        <v>1668</v>
      </c>
      <c r="D498" s="8" t="s">
        <v>1669</v>
      </c>
      <c r="E498" s="8" t="s">
        <v>1670</v>
      </c>
      <c r="F498" s="9" t="s">
        <v>1671</v>
      </c>
      <c r="G498" s="9" t="s">
        <v>66</v>
      </c>
      <c r="H498" s="8" t="s">
        <v>34</v>
      </c>
      <c r="I498" s="9" t="s">
        <v>1672</v>
      </c>
      <c r="J498" s="10" t="s">
        <v>62</v>
      </c>
      <c r="K498" s="11" t="s">
        <v>37</v>
      </c>
    </row>
    <row r="499" spans="1:11" x14ac:dyDescent="0.35">
      <c r="A499" s="8" t="s">
        <v>1648</v>
      </c>
      <c r="B499" s="8" t="s">
        <v>1649</v>
      </c>
      <c r="C499" s="8" t="s">
        <v>1673</v>
      </c>
      <c r="D499" s="8" t="s">
        <v>1674</v>
      </c>
      <c r="E499" s="8" t="s">
        <v>1673</v>
      </c>
      <c r="F499" s="9" t="s">
        <v>1675</v>
      </c>
      <c r="G499" s="9" t="s">
        <v>33</v>
      </c>
      <c r="H499" s="8" t="s">
        <v>34</v>
      </c>
      <c r="I499" s="9" t="s">
        <v>1676</v>
      </c>
      <c r="J499" s="10" t="s">
        <v>43</v>
      </c>
      <c r="K499" s="11" t="s">
        <v>44</v>
      </c>
    </row>
    <row r="500" spans="1:11" x14ac:dyDescent="0.35">
      <c r="A500" s="8" t="s">
        <v>1648</v>
      </c>
      <c r="B500" s="8" t="s">
        <v>1649</v>
      </c>
      <c r="C500" s="8" t="s">
        <v>1673</v>
      </c>
      <c r="D500" s="8" t="s">
        <v>1677</v>
      </c>
      <c r="E500" s="8" t="s">
        <v>1678</v>
      </c>
      <c r="F500" s="9" t="s">
        <v>1679</v>
      </c>
      <c r="G500" s="9" t="s">
        <v>33</v>
      </c>
      <c r="H500" s="8"/>
      <c r="I500" s="9" t="s">
        <v>1676</v>
      </c>
      <c r="J500" s="10" t="s">
        <v>43</v>
      </c>
      <c r="K500" s="11" t="s">
        <v>44</v>
      </c>
    </row>
    <row r="501" spans="1:11" ht="29" x14ac:dyDescent="0.35">
      <c r="A501" s="8" t="s">
        <v>1648</v>
      </c>
      <c r="B501" s="8" t="s">
        <v>1649</v>
      </c>
      <c r="C501" s="8" t="s">
        <v>1680</v>
      </c>
      <c r="D501" s="8" t="s">
        <v>1681</v>
      </c>
      <c r="E501" s="8" t="s">
        <v>1680</v>
      </c>
      <c r="F501" s="9" t="s">
        <v>1682</v>
      </c>
      <c r="G501" s="9" t="s">
        <v>33</v>
      </c>
      <c r="H501" s="8" t="s">
        <v>34</v>
      </c>
      <c r="I501" s="9" t="s">
        <v>1683</v>
      </c>
      <c r="J501" s="10" t="s">
        <v>412</v>
      </c>
      <c r="K501" s="11" t="s">
        <v>44</v>
      </c>
    </row>
    <row r="502" spans="1:11" ht="29" x14ac:dyDescent="0.35">
      <c r="A502" s="8" t="s">
        <v>1648</v>
      </c>
      <c r="B502" s="8" t="s">
        <v>1649</v>
      </c>
      <c r="C502" s="8" t="s">
        <v>1680</v>
      </c>
      <c r="D502" s="8" t="s">
        <v>1684</v>
      </c>
      <c r="E502" s="8" t="s">
        <v>1685</v>
      </c>
      <c r="F502" s="9" t="s">
        <v>1686</v>
      </c>
      <c r="G502" s="9" t="s">
        <v>33</v>
      </c>
      <c r="H502" s="8"/>
      <c r="I502" s="9" t="s">
        <v>1683</v>
      </c>
      <c r="J502" s="10" t="s">
        <v>412</v>
      </c>
      <c r="K502" s="11" t="s">
        <v>44</v>
      </c>
    </row>
    <row r="503" spans="1:11" ht="29" x14ac:dyDescent="0.35">
      <c r="A503" s="8" t="s">
        <v>1648</v>
      </c>
      <c r="B503" s="8" t="s">
        <v>1649</v>
      </c>
      <c r="C503" s="8" t="s">
        <v>1687</v>
      </c>
      <c r="D503" s="8" t="s">
        <v>1688</v>
      </c>
      <c r="E503" s="8" t="s">
        <v>1687</v>
      </c>
      <c r="F503" s="9" t="s">
        <v>1689</v>
      </c>
      <c r="G503" s="9" t="s">
        <v>33</v>
      </c>
      <c r="H503" s="8" t="s">
        <v>34</v>
      </c>
      <c r="I503" s="9" t="s">
        <v>1690</v>
      </c>
      <c r="J503" s="10" t="s">
        <v>486</v>
      </c>
      <c r="K503" s="11" t="s">
        <v>44</v>
      </c>
    </row>
    <row r="504" spans="1:11" ht="29" x14ac:dyDescent="0.35">
      <c r="A504" s="8" t="s">
        <v>1648</v>
      </c>
      <c r="B504" s="8" t="s">
        <v>1649</v>
      </c>
      <c r="C504" s="8" t="s">
        <v>1687</v>
      </c>
      <c r="D504" s="8" t="s">
        <v>1691</v>
      </c>
      <c r="E504" s="8" t="s">
        <v>1692</v>
      </c>
      <c r="F504" s="9" t="s">
        <v>1693</v>
      </c>
      <c r="G504" s="9" t="s">
        <v>41</v>
      </c>
      <c r="H504" s="8"/>
      <c r="I504" s="9" t="s">
        <v>1690</v>
      </c>
      <c r="J504" s="10" t="s">
        <v>486</v>
      </c>
      <c r="K504" s="11" t="s">
        <v>44</v>
      </c>
    </row>
    <row r="505" spans="1:11" x14ac:dyDescent="0.35">
      <c r="A505" s="8" t="s">
        <v>1648</v>
      </c>
      <c r="B505" s="8" t="s">
        <v>1649</v>
      </c>
      <c r="C505" s="8" t="s">
        <v>1694</v>
      </c>
      <c r="D505" s="8" t="s">
        <v>1695</v>
      </c>
      <c r="E505" s="8" t="s">
        <v>1696</v>
      </c>
      <c r="F505" s="9" t="s">
        <v>1697</v>
      </c>
      <c r="G505" s="9" t="s">
        <v>66</v>
      </c>
      <c r="H505" s="8"/>
      <c r="I505" s="9" t="s">
        <v>1698</v>
      </c>
      <c r="J505" s="10" t="s">
        <v>62</v>
      </c>
      <c r="K505" s="11" t="s">
        <v>37</v>
      </c>
    </row>
    <row r="506" spans="1:11" x14ac:dyDescent="0.35">
      <c r="A506" s="8" t="s">
        <v>1648</v>
      </c>
      <c r="B506" s="8" t="s">
        <v>1649</v>
      </c>
      <c r="C506" s="8" t="s">
        <v>1694</v>
      </c>
      <c r="D506" s="8" t="s">
        <v>1699</v>
      </c>
      <c r="E506" s="8" t="s">
        <v>1700</v>
      </c>
      <c r="F506" s="9" t="s">
        <v>1701</v>
      </c>
      <c r="G506" s="9" t="s">
        <v>33</v>
      </c>
      <c r="H506" s="8"/>
      <c r="I506" s="9" t="s">
        <v>1698</v>
      </c>
      <c r="J506" s="10" t="s">
        <v>62</v>
      </c>
      <c r="K506" s="11" t="s">
        <v>37</v>
      </c>
    </row>
    <row r="507" spans="1:11" x14ac:dyDescent="0.35">
      <c r="A507" s="8" t="s">
        <v>1648</v>
      </c>
      <c r="B507" s="8" t="s">
        <v>1649</v>
      </c>
      <c r="C507" s="8" t="s">
        <v>1702</v>
      </c>
      <c r="D507" s="8" t="s">
        <v>1703</v>
      </c>
      <c r="E507" s="8" t="s">
        <v>1702</v>
      </c>
      <c r="F507" s="9" t="s">
        <v>1704</v>
      </c>
      <c r="G507" s="9" t="s">
        <v>33</v>
      </c>
      <c r="H507" s="8"/>
      <c r="I507" s="9" t="s">
        <v>1705</v>
      </c>
      <c r="J507" s="10" t="s">
        <v>62</v>
      </c>
      <c r="K507" s="11" t="s">
        <v>37</v>
      </c>
    </row>
    <row r="508" spans="1:11" x14ac:dyDescent="0.35">
      <c r="A508" s="8" t="s">
        <v>1648</v>
      </c>
      <c r="B508" s="8" t="s">
        <v>1649</v>
      </c>
      <c r="C508" s="8" t="s">
        <v>1706</v>
      </c>
      <c r="D508" s="8" t="s">
        <v>1707</v>
      </c>
      <c r="E508" s="8" t="s">
        <v>1708</v>
      </c>
      <c r="F508" s="9" t="s">
        <v>1709</v>
      </c>
      <c r="G508" s="9" t="s">
        <v>66</v>
      </c>
      <c r="H508" s="8" t="s">
        <v>34</v>
      </c>
      <c r="I508" s="9" t="s">
        <v>1710</v>
      </c>
      <c r="J508" s="10" t="s">
        <v>62</v>
      </c>
      <c r="K508" s="11" t="s">
        <v>37</v>
      </c>
    </row>
    <row r="509" spans="1:11" x14ac:dyDescent="0.35">
      <c r="A509" s="8" t="s">
        <v>1648</v>
      </c>
      <c r="B509" s="8" t="s">
        <v>1649</v>
      </c>
      <c r="C509" s="8" t="s">
        <v>1711</v>
      </c>
      <c r="D509" s="8" t="s">
        <v>1712</v>
      </c>
      <c r="E509" s="8" t="s">
        <v>1713</v>
      </c>
      <c r="F509" s="9" t="s">
        <v>1714</v>
      </c>
      <c r="G509" s="9" t="s">
        <v>53</v>
      </c>
      <c r="H509" s="8"/>
      <c r="I509" s="9" t="s">
        <v>1715</v>
      </c>
      <c r="J509" s="10" t="s">
        <v>43</v>
      </c>
      <c r="K509" s="11" t="s">
        <v>44</v>
      </c>
    </row>
    <row r="510" spans="1:11" x14ac:dyDescent="0.35">
      <c r="A510" s="8" t="s">
        <v>1648</v>
      </c>
      <c r="B510" s="8" t="s">
        <v>1649</v>
      </c>
      <c r="C510" s="8" t="s">
        <v>1711</v>
      </c>
      <c r="D510" s="8" t="s">
        <v>1716</v>
      </c>
      <c r="E510" s="8" t="s">
        <v>1717</v>
      </c>
      <c r="F510" s="9" t="s">
        <v>1718</v>
      </c>
      <c r="G510" s="9" t="s">
        <v>53</v>
      </c>
      <c r="H510" s="8"/>
      <c r="I510" s="9" t="s">
        <v>1715</v>
      </c>
      <c r="J510" s="10" t="s">
        <v>43</v>
      </c>
      <c r="K510" s="11" t="s">
        <v>44</v>
      </c>
    </row>
    <row r="511" spans="1:11" x14ac:dyDescent="0.35">
      <c r="A511" s="8" t="s">
        <v>1648</v>
      </c>
      <c r="B511" s="8" t="s">
        <v>1649</v>
      </c>
      <c r="C511" s="8" t="s">
        <v>1711</v>
      </c>
      <c r="D511" s="8" t="s">
        <v>1719</v>
      </c>
      <c r="E511" s="8" t="s">
        <v>1720</v>
      </c>
      <c r="F511" s="9" t="s">
        <v>1721</v>
      </c>
      <c r="G511" s="9" t="s">
        <v>53</v>
      </c>
      <c r="H511" s="8"/>
      <c r="I511" s="9" t="s">
        <v>1715</v>
      </c>
      <c r="J511" s="10" t="s">
        <v>43</v>
      </c>
      <c r="K511" s="11" t="s">
        <v>44</v>
      </c>
    </row>
    <row r="512" spans="1:11" x14ac:dyDescent="0.35">
      <c r="A512" s="8" t="s">
        <v>1648</v>
      </c>
      <c r="B512" s="8" t="s">
        <v>1649</v>
      </c>
      <c r="C512" s="8" t="s">
        <v>1711</v>
      </c>
      <c r="D512" s="8" t="s">
        <v>1722</v>
      </c>
      <c r="E512" s="8" t="s">
        <v>1723</v>
      </c>
      <c r="F512" s="9" t="s">
        <v>1724</v>
      </c>
      <c r="G512" s="9" t="s">
        <v>53</v>
      </c>
      <c r="H512" s="8"/>
      <c r="I512" s="9" t="s">
        <v>1715</v>
      </c>
      <c r="J512" s="10" t="s">
        <v>43</v>
      </c>
      <c r="K512" s="11" t="s">
        <v>44</v>
      </c>
    </row>
    <row r="513" spans="1:11" x14ac:dyDescent="0.35">
      <c r="A513" s="8" t="s">
        <v>1648</v>
      </c>
      <c r="B513" s="8" t="s">
        <v>1649</v>
      </c>
      <c r="C513" s="8" t="s">
        <v>1725</v>
      </c>
      <c r="D513" s="8" t="s">
        <v>1726</v>
      </c>
      <c r="E513" s="8" t="s">
        <v>1725</v>
      </c>
      <c r="F513" s="9" t="s">
        <v>1727</v>
      </c>
      <c r="G513" s="9" t="s">
        <v>53</v>
      </c>
      <c r="H513" s="8"/>
      <c r="I513" s="9" t="s">
        <v>1728</v>
      </c>
      <c r="J513" s="10" t="s">
        <v>486</v>
      </c>
      <c r="K513" s="11" t="s">
        <v>44</v>
      </c>
    </row>
    <row r="514" spans="1:11" ht="29" x14ac:dyDescent="0.35">
      <c r="A514" s="8" t="s">
        <v>1648</v>
      </c>
      <c r="B514" s="8" t="s">
        <v>1649</v>
      </c>
      <c r="C514" s="8" t="s">
        <v>1729</v>
      </c>
      <c r="D514" s="8" t="s">
        <v>1730</v>
      </c>
      <c r="E514" s="8" t="s">
        <v>1731</v>
      </c>
      <c r="F514" s="9" t="s">
        <v>1732</v>
      </c>
      <c r="G514" s="9" t="s">
        <v>53</v>
      </c>
      <c r="H514" s="8"/>
      <c r="I514" s="9" t="s">
        <v>1733</v>
      </c>
      <c r="J514" s="10" t="s">
        <v>62</v>
      </c>
      <c r="K514" s="11" t="s">
        <v>37</v>
      </c>
    </row>
    <row r="515" spans="1:11" x14ac:dyDescent="0.35">
      <c r="A515" s="8" t="s">
        <v>1734</v>
      </c>
      <c r="B515" s="8" t="s">
        <v>1649</v>
      </c>
      <c r="C515" s="8" t="s">
        <v>1735</v>
      </c>
      <c r="D515" s="8" t="s">
        <v>1736</v>
      </c>
      <c r="E515" s="8" t="s">
        <v>1735</v>
      </c>
      <c r="F515" s="9" t="s">
        <v>1737</v>
      </c>
      <c r="G515" s="9" t="s">
        <v>33</v>
      </c>
      <c r="H515" s="8" t="s">
        <v>34</v>
      </c>
      <c r="I515" s="9" t="s">
        <v>1738</v>
      </c>
      <c r="J515" s="10" t="s">
        <v>432</v>
      </c>
      <c r="K515" s="11" t="s">
        <v>44</v>
      </c>
    </row>
    <row r="516" spans="1:11" x14ac:dyDescent="0.35">
      <c r="A516" s="8" t="s">
        <v>1734</v>
      </c>
      <c r="B516" s="8" t="s">
        <v>1649</v>
      </c>
      <c r="C516" s="8" t="s">
        <v>1735</v>
      </c>
      <c r="D516" s="8" t="s">
        <v>1662</v>
      </c>
      <c r="E516" s="8" t="s">
        <v>1663</v>
      </c>
      <c r="F516" s="9" t="s">
        <v>1664</v>
      </c>
      <c r="G516" s="9" t="s">
        <v>48</v>
      </c>
      <c r="H516" s="8" t="s">
        <v>34</v>
      </c>
      <c r="I516" s="9" t="s">
        <v>1738</v>
      </c>
      <c r="J516" s="10" t="s">
        <v>432</v>
      </c>
      <c r="K516" s="11" t="s">
        <v>44</v>
      </c>
    </row>
    <row r="517" spans="1:11" x14ac:dyDescent="0.35">
      <c r="A517" s="8" t="s">
        <v>1734</v>
      </c>
      <c r="B517" s="8" t="s">
        <v>1649</v>
      </c>
      <c r="C517" s="8" t="s">
        <v>1735</v>
      </c>
      <c r="D517" s="8" t="s">
        <v>1739</v>
      </c>
      <c r="E517" s="8" t="s">
        <v>1740</v>
      </c>
      <c r="F517" s="9" t="s">
        <v>1741</v>
      </c>
      <c r="G517" s="9" t="s">
        <v>66</v>
      </c>
      <c r="H517" s="8"/>
      <c r="I517" s="9" t="s">
        <v>1738</v>
      </c>
      <c r="J517" s="10" t="s">
        <v>432</v>
      </c>
      <c r="K517" s="11" t="s">
        <v>44</v>
      </c>
    </row>
    <row r="518" spans="1:11" x14ac:dyDescent="0.35">
      <c r="A518" s="8" t="s">
        <v>1734</v>
      </c>
      <c r="B518" s="8" t="s">
        <v>1649</v>
      </c>
      <c r="C518" s="8" t="s">
        <v>1742</v>
      </c>
      <c r="D518" s="8" t="s">
        <v>1743</v>
      </c>
      <c r="E518" s="8" t="s">
        <v>1742</v>
      </c>
      <c r="F518" s="9" t="s">
        <v>1744</v>
      </c>
      <c r="G518" s="9" t="s">
        <v>33</v>
      </c>
      <c r="H518" s="8" t="s">
        <v>34</v>
      </c>
      <c r="I518" s="9" t="s">
        <v>1745</v>
      </c>
      <c r="J518" s="10" t="s">
        <v>36</v>
      </c>
      <c r="K518" s="11" t="s">
        <v>37</v>
      </c>
    </row>
    <row r="519" spans="1:11" x14ac:dyDescent="0.35">
      <c r="A519" s="8" t="s">
        <v>1734</v>
      </c>
      <c r="B519" s="8" t="s">
        <v>1649</v>
      </c>
      <c r="C519" s="8" t="s">
        <v>1742</v>
      </c>
      <c r="D519" s="8" t="s">
        <v>1746</v>
      </c>
      <c r="E519" s="8" t="s">
        <v>1747</v>
      </c>
      <c r="F519" s="9" t="s">
        <v>1748</v>
      </c>
      <c r="G519" s="9" t="s">
        <v>48</v>
      </c>
      <c r="H519" s="8"/>
      <c r="I519" s="9" t="s">
        <v>1745</v>
      </c>
      <c r="J519" s="10" t="s">
        <v>36</v>
      </c>
      <c r="K519" s="11" t="s">
        <v>37</v>
      </c>
    </row>
    <row r="520" spans="1:11" x14ac:dyDescent="0.35">
      <c r="A520" s="8" t="s">
        <v>1734</v>
      </c>
      <c r="B520" s="8" t="s">
        <v>1649</v>
      </c>
      <c r="C520" s="8" t="s">
        <v>1742</v>
      </c>
      <c r="D520" s="8" t="s">
        <v>1749</v>
      </c>
      <c r="E520" s="8" t="s">
        <v>1750</v>
      </c>
      <c r="F520" s="9" t="s">
        <v>1751</v>
      </c>
      <c r="G520" s="9" t="s">
        <v>41</v>
      </c>
      <c r="H520" s="8"/>
      <c r="I520" s="9" t="s">
        <v>1745</v>
      </c>
      <c r="J520" s="10" t="s">
        <v>36</v>
      </c>
      <c r="K520" s="11" t="s">
        <v>37</v>
      </c>
    </row>
    <row r="521" spans="1:11" x14ac:dyDescent="0.35">
      <c r="A521" s="8" t="s">
        <v>1734</v>
      </c>
      <c r="B521" s="8" t="s">
        <v>1649</v>
      </c>
      <c r="C521" s="8" t="s">
        <v>1752</v>
      </c>
      <c r="D521" s="8" t="s">
        <v>1753</v>
      </c>
      <c r="E521" s="8" t="s">
        <v>1752</v>
      </c>
      <c r="F521" s="9" t="s">
        <v>1754</v>
      </c>
      <c r="G521" s="9" t="s">
        <v>33</v>
      </c>
      <c r="H521" s="8" t="s">
        <v>34</v>
      </c>
      <c r="I521" s="9" t="s">
        <v>1755</v>
      </c>
      <c r="J521" s="10" t="s">
        <v>43</v>
      </c>
      <c r="K521" s="11" t="s">
        <v>44</v>
      </c>
    </row>
    <row r="522" spans="1:11" x14ac:dyDescent="0.35">
      <c r="A522" s="8" t="s">
        <v>1734</v>
      </c>
      <c r="B522" s="8" t="s">
        <v>1649</v>
      </c>
      <c r="C522" s="8" t="s">
        <v>1752</v>
      </c>
      <c r="D522" s="8" t="s">
        <v>1756</v>
      </c>
      <c r="E522" s="8" t="s">
        <v>1757</v>
      </c>
      <c r="F522" s="9" t="s">
        <v>1758</v>
      </c>
      <c r="G522" s="9" t="s">
        <v>92</v>
      </c>
      <c r="H522" s="8"/>
      <c r="I522" s="9" t="s">
        <v>1755</v>
      </c>
      <c r="J522" s="10" t="s">
        <v>43</v>
      </c>
      <c r="K522" s="11" t="s">
        <v>44</v>
      </c>
    </row>
    <row r="523" spans="1:11" x14ac:dyDescent="0.35">
      <c r="A523" s="8" t="s">
        <v>1734</v>
      </c>
      <c r="B523" s="8" t="s">
        <v>1649</v>
      </c>
      <c r="C523" s="8" t="s">
        <v>1752</v>
      </c>
      <c r="D523" s="8" t="s">
        <v>1759</v>
      </c>
      <c r="E523" s="8" t="s">
        <v>1760</v>
      </c>
      <c r="F523" s="9" t="s">
        <v>1761</v>
      </c>
      <c r="G523" s="9" t="s">
        <v>48</v>
      </c>
      <c r="H523" s="8"/>
      <c r="I523" s="9" t="s">
        <v>1762</v>
      </c>
      <c r="J523" s="10" t="s">
        <v>43</v>
      </c>
      <c r="K523" s="11" t="s">
        <v>44</v>
      </c>
    </row>
    <row r="524" spans="1:11" x14ac:dyDescent="0.35">
      <c r="A524" s="8" t="s">
        <v>1734</v>
      </c>
      <c r="B524" s="8" t="s">
        <v>1649</v>
      </c>
      <c r="C524" s="8" t="s">
        <v>1763</v>
      </c>
      <c r="D524" s="8" t="s">
        <v>1764</v>
      </c>
      <c r="E524" s="8" t="s">
        <v>1763</v>
      </c>
      <c r="F524" s="9" t="s">
        <v>1765</v>
      </c>
      <c r="G524" s="9" t="s">
        <v>33</v>
      </c>
      <c r="H524" s="8" t="s">
        <v>34</v>
      </c>
      <c r="I524" s="9" t="s">
        <v>1766</v>
      </c>
      <c r="J524" s="10" t="s">
        <v>862</v>
      </c>
      <c r="K524" s="11" t="s">
        <v>44</v>
      </c>
    </row>
    <row r="525" spans="1:11" x14ac:dyDescent="0.35">
      <c r="A525" s="8" t="s">
        <v>1734</v>
      </c>
      <c r="B525" s="8" t="s">
        <v>1649</v>
      </c>
      <c r="C525" s="8" t="s">
        <v>1763</v>
      </c>
      <c r="D525" s="8" t="s">
        <v>1767</v>
      </c>
      <c r="E525" s="8" t="s">
        <v>1768</v>
      </c>
      <c r="F525" s="9" t="s">
        <v>1769</v>
      </c>
      <c r="G525" s="9" t="s">
        <v>66</v>
      </c>
      <c r="H525" s="8"/>
      <c r="I525" s="9" t="s">
        <v>1766</v>
      </c>
      <c r="J525" s="10" t="s">
        <v>862</v>
      </c>
      <c r="K525" s="11" t="s">
        <v>44</v>
      </c>
    </row>
    <row r="526" spans="1:11" x14ac:dyDescent="0.35">
      <c r="A526" s="8" t="s">
        <v>1734</v>
      </c>
      <c r="B526" s="8" t="s">
        <v>1649</v>
      </c>
      <c r="C526" s="8" t="s">
        <v>1770</v>
      </c>
      <c r="D526" s="8" t="s">
        <v>1771</v>
      </c>
      <c r="E526" s="8" t="s">
        <v>1772</v>
      </c>
      <c r="F526" s="9" t="s">
        <v>1773</v>
      </c>
      <c r="G526" s="9" t="s">
        <v>41</v>
      </c>
      <c r="H526" s="8"/>
      <c r="I526" s="9" t="s">
        <v>1774</v>
      </c>
      <c r="J526" s="10" t="s">
        <v>36</v>
      </c>
      <c r="K526" s="11" t="s">
        <v>37</v>
      </c>
    </row>
    <row r="527" spans="1:11" x14ac:dyDescent="0.35">
      <c r="A527" s="8" t="s">
        <v>1734</v>
      </c>
      <c r="B527" s="8" t="s">
        <v>1649</v>
      </c>
      <c r="C527" s="8" t="s">
        <v>1770</v>
      </c>
      <c r="D527" s="8" t="s">
        <v>1775</v>
      </c>
      <c r="E527" s="8" t="s">
        <v>1776</v>
      </c>
      <c r="F527" s="9" t="s">
        <v>1777</v>
      </c>
      <c r="G527" s="9" t="s">
        <v>48</v>
      </c>
      <c r="H527" s="8"/>
      <c r="I527" s="9" t="s">
        <v>1774</v>
      </c>
      <c r="J527" s="10" t="s">
        <v>36</v>
      </c>
      <c r="K527" s="11" t="s">
        <v>37</v>
      </c>
    </row>
    <row r="528" spans="1:11" x14ac:dyDescent="0.35">
      <c r="A528" s="8" t="s">
        <v>1734</v>
      </c>
      <c r="B528" s="8" t="s">
        <v>1649</v>
      </c>
      <c r="C528" s="8" t="s">
        <v>1770</v>
      </c>
      <c r="D528" s="8" t="s">
        <v>1759</v>
      </c>
      <c r="E528" s="8" t="s">
        <v>1760</v>
      </c>
      <c r="F528" s="9" t="s">
        <v>1761</v>
      </c>
      <c r="G528" s="9" t="s">
        <v>48</v>
      </c>
      <c r="H528" s="8"/>
      <c r="I528" s="9" t="s">
        <v>1774</v>
      </c>
      <c r="J528" s="10" t="s">
        <v>36</v>
      </c>
      <c r="K528" s="11" t="s">
        <v>37</v>
      </c>
    </row>
    <row r="529" spans="1:11" x14ac:dyDescent="0.35">
      <c r="A529" s="8" t="s">
        <v>1734</v>
      </c>
      <c r="B529" s="8" t="s">
        <v>1649</v>
      </c>
      <c r="C529" s="8" t="s">
        <v>1778</v>
      </c>
      <c r="D529" s="8" t="s">
        <v>1779</v>
      </c>
      <c r="E529" s="8" t="s">
        <v>1778</v>
      </c>
      <c r="F529" s="9" t="s">
        <v>1780</v>
      </c>
      <c r="G529" s="9" t="s">
        <v>33</v>
      </c>
      <c r="H529" s="8" t="s">
        <v>34</v>
      </c>
      <c r="I529" s="9" t="s">
        <v>1781</v>
      </c>
      <c r="J529" s="10" t="s">
        <v>36</v>
      </c>
      <c r="K529" s="11" t="s">
        <v>37</v>
      </c>
    </row>
    <row r="530" spans="1:11" x14ac:dyDescent="0.35">
      <c r="A530" s="8" t="s">
        <v>1734</v>
      </c>
      <c r="B530" s="8" t="s">
        <v>1649</v>
      </c>
      <c r="C530" s="8" t="s">
        <v>1778</v>
      </c>
      <c r="D530" s="8" t="s">
        <v>1782</v>
      </c>
      <c r="E530" s="8" t="s">
        <v>1783</v>
      </c>
      <c r="F530" s="9" t="s">
        <v>1784</v>
      </c>
      <c r="G530" s="9" t="s">
        <v>66</v>
      </c>
      <c r="H530" s="8" t="s">
        <v>34</v>
      </c>
      <c r="I530" s="9" t="s">
        <v>1781</v>
      </c>
      <c r="J530" s="10" t="s">
        <v>36</v>
      </c>
      <c r="K530" s="11" t="s">
        <v>37</v>
      </c>
    </row>
    <row r="531" spans="1:11" ht="29" x14ac:dyDescent="0.35">
      <c r="A531" s="8" t="s">
        <v>1734</v>
      </c>
      <c r="B531" s="8" t="s">
        <v>1649</v>
      </c>
      <c r="C531" s="8" t="s">
        <v>1785</v>
      </c>
      <c r="D531" s="8" t="s">
        <v>1786</v>
      </c>
      <c r="E531" s="8" t="s">
        <v>1787</v>
      </c>
      <c r="F531" s="9" t="s">
        <v>1788</v>
      </c>
      <c r="G531" s="9" t="s">
        <v>53</v>
      </c>
      <c r="H531" s="8"/>
      <c r="I531" s="9" t="s">
        <v>1789</v>
      </c>
      <c r="J531" s="10" t="s">
        <v>36</v>
      </c>
      <c r="K531" s="11" t="s">
        <v>37</v>
      </c>
    </row>
    <row r="532" spans="1:11" ht="29" x14ac:dyDescent="0.35">
      <c r="A532" s="8" t="s">
        <v>1734</v>
      </c>
      <c r="B532" s="8" t="s">
        <v>1649</v>
      </c>
      <c r="C532" s="8" t="s">
        <v>1785</v>
      </c>
      <c r="D532" s="8" t="s">
        <v>1790</v>
      </c>
      <c r="E532" s="8" t="s">
        <v>1791</v>
      </c>
      <c r="F532" s="9" t="s">
        <v>1792</v>
      </c>
      <c r="G532" s="9" t="s">
        <v>48</v>
      </c>
      <c r="H532" s="8"/>
      <c r="I532" s="9" t="s">
        <v>1789</v>
      </c>
      <c r="J532" s="10" t="s">
        <v>36</v>
      </c>
      <c r="K532" s="11" t="s">
        <v>37</v>
      </c>
    </row>
    <row r="533" spans="1:11" x14ac:dyDescent="0.35">
      <c r="A533" s="8" t="s">
        <v>1734</v>
      </c>
      <c r="B533" s="8" t="s">
        <v>1649</v>
      </c>
      <c r="C533" s="8" t="s">
        <v>1785</v>
      </c>
      <c r="D533" s="8" t="s">
        <v>1793</v>
      </c>
      <c r="E533" s="8" t="s">
        <v>1794</v>
      </c>
      <c r="F533" s="9" t="s">
        <v>1795</v>
      </c>
      <c r="G533" s="9" t="s">
        <v>48</v>
      </c>
      <c r="H533" s="8"/>
      <c r="I533" s="9" t="s">
        <v>1789</v>
      </c>
      <c r="J533" s="10" t="s">
        <v>36</v>
      </c>
      <c r="K533" s="11" t="s">
        <v>37</v>
      </c>
    </row>
    <row r="534" spans="1:11" x14ac:dyDescent="0.35">
      <c r="A534" s="8" t="s">
        <v>1796</v>
      </c>
      <c r="B534" s="8" t="s">
        <v>1649</v>
      </c>
      <c r="C534" s="8" t="s">
        <v>1797</v>
      </c>
      <c r="D534" s="8" t="s">
        <v>1798</v>
      </c>
      <c r="E534" s="8" t="s">
        <v>1797</v>
      </c>
      <c r="F534" s="9" t="s">
        <v>1799</v>
      </c>
      <c r="G534" s="9" t="s">
        <v>66</v>
      </c>
      <c r="H534" s="8" t="s">
        <v>34</v>
      </c>
      <c r="I534" s="9" t="s">
        <v>1800</v>
      </c>
      <c r="J534" s="10" t="s">
        <v>36</v>
      </c>
      <c r="K534" s="11" t="s">
        <v>37</v>
      </c>
    </row>
    <row r="535" spans="1:11" x14ac:dyDescent="0.35">
      <c r="A535" s="8" t="s">
        <v>1796</v>
      </c>
      <c r="B535" s="8" t="s">
        <v>1649</v>
      </c>
      <c r="C535" s="8" t="s">
        <v>1801</v>
      </c>
      <c r="D535" s="8" t="s">
        <v>1802</v>
      </c>
      <c r="E535" s="8" t="s">
        <v>1803</v>
      </c>
      <c r="F535" s="9" t="s">
        <v>1804</v>
      </c>
      <c r="G535" s="9" t="s">
        <v>66</v>
      </c>
      <c r="H535" s="8" t="s">
        <v>34</v>
      </c>
      <c r="I535" s="9" t="s">
        <v>1805</v>
      </c>
      <c r="J535" s="10" t="s">
        <v>412</v>
      </c>
      <c r="K535" s="11" t="s">
        <v>44</v>
      </c>
    </row>
    <row r="536" spans="1:11" x14ac:dyDescent="0.35">
      <c r="A536" s="8" t="s">
        <v>1796</v>
      </c>
      <c r="B536" s="8" t="s">
        <v>1649</v>
      </c>
      <c r="C536" s="8" t="s">
        <v>1801</v>
      </c>
      <c r="D536" s="8" t="s">
        <v>1806</v>
      </c>
      <c r="E536" s="8" t="s">
        <v>1807</v>
      </c>
      <c r="F536" s="9" t="s">
        <v>1808</v>
      </c>
      <c r="G536" s="9" t="s">
        <v>1147</v>
      </c>
      <c r="H536" s="8"/>
      <c r="I536" s="9" t="s">
        <v>1805</v>
      </c>
      <c r="J536" s="10" t="s">
        <v>412</v>
      </c>
      <c r="K536" s="11" t="s">
        <v>44</v>
      </c>
    </row>
    <row r="537" spans="1:11" x14ac:dyDescent="0.35">
      <c r="A537" s="8" t="s">
        <v>1796</v>
      </c>
      <c r="B537" s="8" t="s">
        <v>1649</v>
      </c>
      <c r="C537" s="8" t="s">
        <v>1801</v>
      </c>
      <c r="D537" s="8" t="s">
        <v>1809</v>
      </c>
      <c r="E537" s="8" t="s">
        <v>1810</v>
      </c>
      <c r="F537" s="9" t="s">
        <v>1811</v>
      </c>
      <c r="G537" s="9" t="s">
        <v>48</v>
      </c>
      <c r="H537" s="8" t="s">
        <v>34</v>
      </c>
      <c r="I537" s="9" t="s">
        <v>1805</v>
      </c>
      <c r="J537" s="10" t="s">
        <v>412</v>
      </c>
      <c r="K537" s="11" t="s">
        <v>44</v>
      </c>
    </row>
    <row r="538" spans="1:11" x14ac:dyDescent="0.35">
      <c r="A538" s="8" t="s">
        <v>1796</v>
      </c>
      <c r="B538" s="8" t="s">
        <v>1649</v>
      </c>
      <c r="C538" s="8" t="s">
        <v>1812</v>
      </c>
      <c r="D538" s="8" t="s">
        <v>1813</v>
      </c>
      <c r="E538" s="8" t="s">
        <v>1814</v>
      </c>
      <c r="F538" s="9" t="s">
        <v>1815</v>
      </c>
      <c r="G538" s="9" t="s">
        <v>33</v>
      </c>
      <c r="H538" s="8" t="s">
        <v>34</v>
      </c>
      <c r="I538" s="9" t="s">
        <v>1816</v>
      </c>
      <c r="J538" s="10" t="s">
        <v>36</v>
      </c>
      <c r="K538" s="11" t="s">
        <v>37</v>
      </c>
    </row>
    <row r="539" spans="1:11" x14ac:dyDescent="0.35">
      <c r="A539" s="8" t="s">
        <v>1796</v>
      </c>
      <c r="B539" s="8" t="s">
        <v>1649</v>
      </c>
      <c r="C539" s="8" t="s">
        <v>1812</v>
      </c>
      <c r="D539" s="8" t="s">
        <v>1782</v>
      </c>
      <c r="E539" s="8" t="s">
        <v>1783</v>
      </c>
      <c r="F539" s="9" t="s">
        <v>1784</v>
      </c>
      <c r="G539" s="9" t="s">
        <v>66</v>
      </c>
      <c r="H539" s="8" t="s">
        <v>34</v>
      </c>
      <c r="I539" s="9" t="s">
        <v>1816</v>
      </c>
      <c r="J539" s="10" t="s">
        <v>36</v>
      </c>
      <c r="K539" s="11" t="s">
        <v>37</v>
      </c>
    </row>
    <row r="540" spans="1:11" x14ac:dyDescent="0.35">
      <c r="A540" s="8" t="s">
        <v>1796</v>
      </c>
      <c r="B540" s="8" t="s">
        <v>1649</v>
      </c>
      <c r="C540" s="8" t="s">
        <v>1812</v>
      </c>
      <c r="D540" s="8" t="s">
        <v>1817</v>
      </c>
      <c r="E540" s="8" t="s">
        <v>1818</v>
      </c>
      <c r="F540" s="9" t="s">
        <v>1819</v>
      </c>
      <c r="G540" s="9" t="s">
        <v>48</v>
      </c>
      <c r="H540" s="8"/>
      <c r="I540" s="9" t="s">
        <v>1816</v>
      </c>
      <c r="J540" s="10" t="s">
        <v>36</v>
      </c>
      <c r="K540" s="11" t="s">
        <v>37</v>
      </c>
    </row>
    <row r="541" spans="1:11" x14ac:dyDescent="0.35">
      <c r="A541" s="8" t="s">
        <v>1796</v>
      </c>
      <c r="B541" s="8" t="s">
        <v>1649</v>
      </c>
      <c r="C541" s="8" t="s">
        <v>1820</v>
      </c>
      <c r="D541" s="8" t="s">
        <v>1821</v>
      </c>
      <c r="E541" s="8" t="s">
        <v>1822</v>
      </c>
      <c r="F541" s="9" t="s">
        <v>1823</v>
      </c>
      <c r="G541" s="9" t="s">
        <v>53</v>
      </c>
      <c r="H541" s="8"/>
      <c r="I541" s="9" t="s">
        <v>1824</v>
      </c>
      <c r="J541" s="10" t="s">
        <v>43</v>
      </c>
      <c r="K541" s="11" t="s">
        <v>44</v>
      </c>
    </row>
    <row r="542" spans="1:11" x14ac:dyDescent="0.35">
      <c r="A542" s="8" t="s">
        <v>1796</v>
      </c>
      <c r="B542" s="8" t="s">
        <v>1649</v>
      </c>
      <c r="C542" s="8" t="s">
        <v>1825</v>
      </c>
      <c r="D542" s="8" t="s">
        <v>1826</v>
      </c>
      <c r="E542" s="8" t="s">
        <v>1825</v>
      </c>
      <c r="F542" s="9" t="s">
        <v>1827</v>
      </c>
      <c r="G542" s="9" t="s">
        <v>33</v>
      </c>
      <c r="H542" s="8" t="s">
        <v>34</v>
      </c>
      <c r="I542" s="9" t="s">
        <v>1828</v>
      </c>
      <c r="J542" s="10" t="s">
        <v>55</v>
      </c>
      <c r="K542" s="11" t="s">
        <v>44</v>
      </c>
    </row>
    <row r="543" spans="1:11" x14ac:dyDescent="0.35">
      <c r="A543" s="8" t="s">
        <v>1796</v>
      </c>
      <c r="B543" s="8" t="s">
        <v>1649</v>
      </c>
      <c r="C543" s="8" t="s">
        <v>1825</v>
      </c>
      <c r="D543" s="8" t="s">
        <v>1829</v>
      </c>
      <c r="E543" s="8" t="s">
        <v>1830</v>
      </c>
      <c r="F543" s="9" t="s">
        <v>1831</v>
      </c>
      <c r="G543" s="9" t="s">
        <v>48</v>
      </c>
      <c r="H543" s="8"/>
      <c r="I543" s="9" t="s">
        <v>1828</v>
      </c>
      <c r="J543" s="10" t="s">
        <v>55</v>
      </c>
      <c r="K543" s="11" t="s">
        <v>44</v>
      </c>
    </row>
    <row r="544" spans="1:11" x14ac:dyDescent="0.35">
      <c r="A544" s="8" t="s">
        <v>1796</v>
      </c>
      <c r="B544" s="8" t="s">
        <v>1649</v>
      </c>
      <c r="C544" s="8" t="s">
        <v>1832</v>
      </c>
      <c r="D544" s="8" t="s">
        <v>1833</v>
      </c>
      <c r="E544" s="8" t="s">
        <v>1832</v>
      </c>
      <c r="F544" s="9" t="s">
        <v>1834</v>
      </c>
      <c r="G544" s="9" t="s">
        <v>53</v>
      </c>
      <c r="H544" s="8"/>
      <c r="I544" s="9" t="s">
        <v>1835</v>
      </c>
      <c r="J544" s="10" t="s">
        <v>43</v>
      </c>
      <c r="K544" s="11" t="s">
        <v>44</v>
      </c>
    </row>
    <row r="545" spans="1:11" x14ac:dyDescent="0.35">
      <c r="A545" s="8" t="s">
        <v>1796</v>
      </c>
      <c r="B545" s="8" t="s">
        <v>1649</v>
      </c>
      <c r="C545" s="8" t="s">
        <v>1832</v>
      </c>
      <c r="D545" s="8" t="s">
        <v>1836</v>
      </c>
      <c r="E545" s="8" t="s">
        <v>1837</v>
      </c>
      <c r="F545" s="9" t="s">
        <v>1838</v>
      </c>
      <c r="G545" s="9" t="s">
        <v>41</v>
      </c>
      <c r="H545" s="8"/>
      <c r="I545" s="9" t="s">
        <v>1835</v>
      </c>
      <c r="J545" s="10" t="s">
        <v>43</v>
      </c>
      <c r="K545" s="11" t="s">
        <v>44</v>
      </c>
    </row>
    <row r="546" spans="1:11" x14ac:dyDescent="0.35">
      <c r="A546" s="8" t="s">
        <v>1796</v>
      </c>
      <c r="B546" s="8" t="s">
        <v>1649</v>
      </c>
      <c r="C546" s="8" t="s">
        <v>1832</v>
      </c>
      <c r="D546" s="8" t="s">
        <v>1829</v>
      </c>
      <c r="E546" s="8" t="s">
        <v>1830</v>
      </c>
      <c r="F546" s="9" t="s">
        <v>1831</v>
      </c>
      <c r="G546" s="9" t="s">
        <v>48</v>
      </c>
      <c r="H546" s="8"/>
      <c r="I546" s="9" t="s">
        <v>1835</v>
      </c>
      <c r="J546" s="10" t="s">
        <v>43</v>
      </c>
      <c r="K546" s="11" t="s">
        <v>44</v>
      </c>
    </row>
    <row r="547" spans="1:11" x14ac:dyDescent="0.35">
      <c r="A547" s="8" t="s">
        <v>1839</v>
      </c>
      <c r="B547" s="8" t="s">
        <v>1649</v>
      </c>
      <c r="C547" s="8" t="s">
        <v>1840</v>
      </c>
      <c r="D547" s="8" t="s">
        <v>1841</v>
      </c>
      <c r="E547" s="8" t="s">
        <v>1842</v>
      </c>
      <c r="F547" s="9" t="s">
        <v>1843</v>
      </c>
      <c r="G547" s="9" t="s">
        <v>41</v>
      </c>
      <c r="H547" s="8"/>
      <c r="I547" s="9" t="s">
        <v>1844</v>
      </c>
      <c r="J547" s="10" t="s">
        <v>486</v>
      </c>
      <c r="K547" s="11" t="s">
        <v>44</v>
      </c>
    </row>
    <row r="548" spans="1:11" x14ac:dyDescent="0.35">
      <c r="A548" s="8" t="s">
        <v>1839</v>
      </c>
      <c r="B548" s="8" t="s">
        <v>1649</v>
      </c>
      <c r="C548" s="8" t="s">
        <v>1840</v>
      </c>
      <c r="D548" s="8" t="s">
        <v>1845</v>
      </c>
      <c r="E548" s="8" t="s">
        <v>1846</v>
      </c>
      <c r="F548" s="9" t="s">
        <v>1847</v>
      </c>
      <c r="G548" s="9" t="s">
        <v>41</v>
      </c>
      <c r="H548" s="8"/>
      <c r="I548" s="9" t="s">
        <v>1844</v>
      </c>
      <c r="J548" s="10" t="s">
        <v>486</v>
      </c>
      <c r="K548" s="11" t="s">
        <v>44</v>
      </c>
    </row>
    <row r="549" spans="1:11" x14ac:dyDescent="0.35">
      <c r="A549" s="8" t="s">
        <v>1839</v>
      </c>
      <c r="B549" s="8" t="s">
        <v>1649</v>
      </c>
      <c r="C549" s="8" t="s">
        <v>1840</v>
      </c>
      <c r="D549" s="8" t="s">
        <v>1848</v>
      </c>
      <c r="E549" s="8" t="s">
        <v>1849</v>
      </c>
      <c r="F549" s="9" t="s">
        <v>1850</v>
      </c>
      <c r="G549" s="9" t="s">
        <v>66</v>
      </c>
      <c r="H549" s="8"/>
      <c r="I549" s="9" t="s">
        <v>1844</v>
      </c>
      <c r="J549" s="10" t="s">
        <v>486</v>
      </c>
      <c r="K549" s="11" t="s">
        <v>44</v>
      </c>
    </row>
    <row r="550" spans="1:11" x14ac:dyDescent="0.35">
      <c r="A550" s="8" t="s">
        <v>1839</v>
      </c>
      <c r="B550" s="8" t="s">
        <v>1649</v>
      </c>
      <c r="C550" s="8" t="s">
        <v>1851</v>
      </c>
      <c r="D550" s="8" t="s">
        <v>1852</v>
      </c>
      <c r="E550" s="8" t="s">
        <v>1851</v>
      </c>
      <c r="F550" s="9" t="s">
        <v>1853</v>
      </c>
      <c r="G550" s="9" t="s">
        <v>33</v>
      </c>
      <c r="H550" s="8"/>
      <c r="I550" s="9" t="s">
        <v>1854</v>
      </c>
      <c r="J550" s="10" t="s">
        <v>432</v>
      </c>
      <c r="K550" s="11" t="s">
        <v>44</v>
      </c>
    </row>
    <row r="551" spans="1:11" x14ac:dyDescent="0.35">
      <c r="A551" s="8" t="s">
        <v>1839</v>
      </c>
      <c r="B551" s="8" t="s">
        <v>1649</v>
      </c>
      <c r="C551" s="8" t="s">
        <v>1851</v>
      </c>
      <c r="D551" s="8" t="s">
        <v>1855</v>
      </c>
      <c r="E551" s="8" t="s">
        <v>1856</v>
      </c>
      <c r="F551" s="9" t="s">
        <v>1857</v>
      </c>
      <c r="G551" s="9" t="s">
        <v>41</v>
      </c>
      <c r="H551" s="8"/>
      <c r="I551" s="9" t="s">
        <v>1854</v>
      </c>
      <c r="J551" s="10" t="s">
        <v>432</v>
      </c>
      <c r="K551" s="11" t="s">
        <v>44</v>
      </c>
    </row>
    <row r="552" spans="1:11" x14ac:dyDescent="0.35">
      <c r="A552" s="8" t="s">
        <v>1839</v>
      </c>
      <c r="B552" s="8" t="s">
        <v>1649</v>
      </c>
      <c r="C552" s="8" t="s">
        <v>1858</v>
      </c>
      <c r="D552" s="8" t="s">
        <v>1859</v>
      </c>
      <c r="E552" s="8" t="s">
        <v>1860</v>
      </c>
      <c r="F552" s="9" t="s">
        <v>1861</v>
      </c>
      <c r="G552" s="9" t="s">
        <v>41</v>
      </c>
      <c r="H552" s="8"/>
      <c r="I552" s="9" t="s">
        <v>1862</v>
      </c>
      <c r="J552" s="10" t="s">
        <v>36</v>
      </c>
      <c r="K552" s="11" t="s">
        <v>37</v>
      </c>
    </row>
    <row r="553" spans="1:11" x14ac:dyDescent="0.35">
      <c r="A553" s="8" t="s">
        <v>1839</v>
      </c>
      <c r="B553" s="8" t="s">
        <v>1649</v>
      </c>
      <c r="C553" s="8" t="s">
        <v>1858</v>
      </c>
      <c r="D553" s="8" t="s">
        <v>1863</v>
      </c>
      <c r="E553" s="8" t="s">
        <v>1864</v>
      </c>
      <c r="F553" s="9" t="s">
        <v>1865</v>
      </c>
      <c r="G553" s="9" t="s">
        <v>41</v>
      </c>
      <c r="H553" s="8"/>
      <c r="I553" s="9" t="s">
        <v>1862</v>
      </c>
      <c r="J553" s="10" t="s">
        <v>36</v>
      </c>
      <c r="K553" s="11" t="s">
        <v>37</v>
      </c>
    </row>
    <row r="554" spans="1:11" x14ac:dyDescent="0.35">
      <c r="A554" s="8" t="s">
        <v>1839</v>
      </c>
      <c r="B554" s="8" t="s">
        <v>1649</v>
      </c>
      <c r="C554" s="8" t="s">
        <v>1858</v>
      </c>
      <c r="D554" s="8" t="s">
        <v>1866</v>
      </c>
      <c r="E554" s="8" t="s">
        <v>1867</v>
      </c>
      <c r="F554" s="9" t="s">
        <v>1868</v>
      </c>
      <c r="G554" s="9" t="s">
        <v>66</v>
      </c>
      <c r="H554" s="8"/>
      <c r="I554" s="9" t="s">
        <v>1862</v>
      </c>
      <c r="J554" s="10" t="s">
        <v>36</v>
      </c>
      <c r="K554" s="11" t="s">
        <v>37</v>
      </c>
    </row>
    <row r="555" spans="1:11" ht="29" x14ac:dyDescent="0.35">
      <c r="A555" s="8" t="s">
        <v>1839</v>
      </c>
      <c r="B555" s="8" t="s">
        <v>1649</v>
      </c>
      <c r="C555" s="8" t="s">
        <v>1869</v>
      </c>
      <c r="D555" s="8" t="s">
        <v>1870</v>
      </c>
      <c r="E555" s="8" t="s">
        <v>1871</v>
      </c>
      <c r="F555" s="9" t="s">
        <v>1872</v>
      </c>
      <c r="G555" s="9" t="s">
        <v>33</v>
      </c>
      <c r="H555" s="8" t="s">
        <v>34</v>
      </c>
      <c r="I555" s="9" t="s">
        <v>1873</v>
      </c>
      <c r="J555" s="10" t="s">
        <v>412</v>
      </c>
      <c r="K555" s="11" t="s">
        <v>44</v>
      </c>
    </row>
    <row r="556" spans="1:11" x14ac:dyDescent="0.35">
      <c r="A556" s="8" t="s">
        <v>1839</v>
      </c>
      <c r="B556" s="8" t="s">
        <v>1649</v>
      </c>
      <c r="C556" s="8" t="s">
        <v>1869</v>
      </c>
      <c r="D556" s="8" t="s">
        <v>1874</v>
      </c>
      <c r="E556" s="8" t="s">
        <v>1875</v>
      </c>
      <c r="F556" s="9" t="s">
        <v>1876</v>
      </c>
      <c r="G556" s="9" t="s">
        <v>66</v>
      </c>
      <c r="H556" s="8"/>
      <c r="I556" s="9" t="s">
        <v>1873</v>
      </c>
      <c r="J556" s="10" t="s">
        <v>412</v>
      </c>
      <c r="K556" s="11" t="s">
        <v>44</v>
      </c>
    </row>
    <row r="557" spans="1:11" ht="29" x14ac:dyDescent="0.35">
      <c r="A557" s="8" t="s">
        <v>1839</v>
      </c>
      <c r="B557" s="8" t="s">
        <v>1649</v>
      </c>
      <c r="C557" s="8" t="s">
        <v>1877</v>
      </c>
      <c r="D557" s="8" t="s">
        <v>1878</v>
      </c>
      <c r="E557" s="8" t="s">
        <v>1877</v>
      </c>
      <c r="F557" s="9" t="s">
        <v>1879</v>
      </c>
      <c r="G557" s="9" t="s">
        <v>33</v>
      </c>
      <c r="H557" s="8"/>
      <c r="I557" s="9" t="s">
        <v>1880</v>
      </c>
      <c r="J557" s="10" t="s">
        <v>55</v>
      </c>
      <c r="K557" s="11" t="s">
        <v>44</v>
      </c>
    </row>
    <row r="558" spans="1:11" x14ac:dyDescent="0.35">
      <c r="A558" s="8" t="s">
        <v>1839</v>
      </c>
      <c r="B558" s="8" t="s">
        <v>1649</v>
      </c>
      <c r="C558" s="8" t="s">
        <v>1881</v>
      </c>
      <c r="D558" s="8" t="s">
        <v>1882</v>
      </c>
      <c r="E558" s="8" t="s">
        <v>1881</v>
      </c>
      <c r="F558" s="9" t="s">
        <v>1883</v>
      </c>
      <c r="G558" s="9" t="s">
        <v>66</v>
      </c>
      <c r="H558" s="8" t="s">
        <v>34</v>
      </c>
      <c r="I558" s="9" t="s">
        <v>1884</v>
      </c>
      <c r="J558" s="10" t="s">
        <v>1015</v>
      </c>
      <c r="K558" s="11" t="s">
        <v>44</v>
      </c>
    </row>
    <row r="559" spans="1:11" x14ac:dyDescent="0.35">
      <c r="A559" s="8" t="s">
        <v>1839</v>
      </c>
      <c r="B559" s="8" t="s">
        <v>1649</v>
      </c>
      <c r="C559" s="8" t="s">
        <v>1885</v>
      </c>
      <c r="D559" s="8" t="s">
        <v>1886</v>
      </c>
      <c r="E559" s="8" t="s">
        <v>1887</v>
      </c>
      <c r="F559" s="9" t="s">
        <v>1888</v>
      </c>
      <c r="G559" s="9" t="s">
        <v>66</v>
      </c>
      <c r="H559" s="8" t="s">
        <v>34</v>
      </c>
      <c r="I559" s="9" t="s">
        <v>1889</v>
      </c>
      <c r="J559" s="10" t="s">
        <v>62</v>
      </c>
      <c r="K559" s="11" t="s">
        <v>37</v>
      </c>
    </row>
    <row r="560" spans="1:11" x14ac:dyDescent="0.35">
      <c r="A560" s="8" t="s">
        <v>1839</v>
      </c>
      <c r="B560" s="8" t="s">
        <v>1649</v>
      </c>
      <c r="C560" s="8" t="s">
        <v>1890</v>
      </c>
      <c r="D560" s="8" t="s">
        <v>1891</v>
      </c>
      <c r="E560" s="8" t="s">
        <v>1892</v>
      </c>
      <c r="F560" s="9" t="s">
        <v>1893</v>
      </c>
      <c r="G560" s="9" t="s">
        <v>53</v>
      </c>
      <c r="H560" s="8"/>
      <c r="I560" s="9" t="s">
        <v>1894</v>
      </c>
      <c r="J560" s="10" t="s">
        <v>36</v>
      </c>
      <c r="K560" s="11" t="s">
        <v>37</v>
      </c>
    </row>
    <row r="561" spans="1:11" x14ac:dyDescent="0.35">
      <c r="A561" s="8" t="s">
        <v>1839</v>
      </c>
      <c r="B561" s="8" t="s">
        <v>1649</v>
      </c>
      <c r="C561" s="8" t="s">
        <v>1890</v>
      </c>
      <c r="D561" s="8" t="s">
        <v>1895</v>
      </c>
      <c r="E561" s="8" t="s">
        <v>1896</v>
      </c>
      <c r="F561" s="9" t="s">
        <v>1897</v>
      </c>
      <c r="G561" s="9" t="s">
        <v>53</v>
      </c>
      <c r="H561" s="8"/>
      <c r="I561" s="9" t="s">
        <v>1894</v>
      </c>
      <c r="J561" s="10" t="s">
        <v>36</v>
      </c>
      <c r="K561" s="11" t="s">
        <v>37</v>
      </c>
    </row>
    <row r="562" spans="1:11" x14ac:dyDescent="0.35">
      <c r="A562" s="8" t="s">
        <v>1839</v>
      </c>
      <c r="B562" s="8" t="s">
        <v>1649</v>
      </c>
      <c r="C562" s="8" t="s">
        <v>1890</v>
      </c>
      <c r="D562" s="8" t="s">
        <v>1898</v>
      </c>
      <c r="E562" s="8" t="s">
        <v>1899</v>
      </c>
      <c r="F562" s="9" t="s">
        <v>1900</v>
      </c>
      <c r="G562" s="9" t="s">
        <v>53</v>
      </c>
      <c r="H562" s="8"/>
      <c r="I562" s="9" t="s">
        <v>1894</v>
      </c>
      <c r="J562" s="10" t="s">
        <v>36</v>
      </c>
      <c r="K562" s="11" t="s">
        <v>37</v>
      </c>
    </row>
    <row r="563" spans="1:11" x14ac:dyDescent="0.35">
      <c r="A563" s="8" t="s">
        <v>1839</v>
      </c>
      <c r="B563" s="8" t="s">
        <v>1649</v>
      </c>
      <c r="C563" s="8" t="s">
        <v>1890</v>
      </c>
      <c r="D563" s="8" t="s">
        <v>1901</v>
      </c>
      <c r="E563" s="8" t="s">
        <v>1902</v>
      </c>
      <c r="F563" s="9" t="s">
        <v>1903</v>
      </c>
      <c r="G563" s="9" t="s">
        <v>53</v>
      </c>
      <c r="H563" s="8"/>
      <c r="I563" s="9" t="s">
        <v>1894</v>
      </c>
      <c r="J563" s="10" t="s">
        <v>36</v>
      </c>
      <c r="K563" s="11" t="s">
        <v>37</v>
      </c>
    </row>
    <row r="564" spans="1:11" x14ac:dyDescent="0.35">
      <c r="A564" s="8" t="s">
        <v>1839</v>
      </c>
      <c r="B564" s="8" t="s">
        <v>1649</v>
      </c>
      <c r="C564" s="8" t="s">
        <v>1890</v>
      </c>
      <c r="D564" s="8" t="s">
        <v>1904</v>
      </c>
      <c r="E564" s="8" t="s">
        <v>1905</v>
      </c>
      <c r="F564" s="9" t="s">
        <v>1906</v>
      </c>
      <c r="G564" s="9" t="s">
        <v>66</v>
      </c>
      <c r="H564" s="8"/>
      <c r="I564" s="9" t="s">
        <v>1894</v>
      </c>
      <c r="J564" s="10" t="s">
        <v>36</v>
      </c>
      <c r="K564" s="11" t="s">
        <v>37</v>
      </c>
    </row>
    <row r="565" spans="1:11" x14ac:dyDescent="0.35">
      <c r="A565" s="8" t="s">
        <v>1839</v>
      </c>
      <c r="B565" s="8" t="s">
        <v>1649</v>
      </c>
      <c r="C565" s="8" t="s">
        <v>1907</v>
      </c>
      <c r="D565" s="8" t="s">
        <v>1908</v>
      </c>
      <c r="E565" s="8" t="s">
        <v>1909</v>
      </c>
      <c r="F565" s="9" t="s">
        <v>1910</v>
      </c>
      <c r="G565" s="9" t="s">
        <v>53</v>
      </c>
      <c r="H565" s="8"/>
      <c r="I565" s="9" t="s">
        <v>1911</v>
      </c>
      <c r="J565" s="10" t="s">
        <v>62</v>
      </c>
      <c r="K565" s="11" t="s">
        <v>37</v>
      </c>
    </row>
    <row r="566" spans="1:11" ht="29" x14ac:dyDescent="0.35">
      <c r="A566" s="8" t="s">
        <v>1912</v>
      </c>
      <c r="B566" s="8" t="s">
        <v>1649</v>
      </c>
      <c r="C566" s="8" t="s">
        <v>1913</v>
      </c>
      <c r="D566" s="8" t="s">
        <v>1914</v>
      </c>
      <c r="E566" s="8" t="s">
        <v>1915</v>
      </c>
      <c r="F566" s="9" t="s">
        <v>1916</v>
      </c>
      <c r="G566" s="9" t="s">
        <v>41</v>
      </c>
      <c r="H566" s="8"/>
      <c r="I566" s="9" t="s">
        <v>1917</v>
      </c>
      <c r="J566" s="10" t="s">
        <v>36</v>
      </c>
      <c r="K566" s="11" t="s">
        <v>37</v>
      </c>
    </row>
    <row r="567" spans="1:11" x14ac:dyDescent="0.35">
      <c r="A567" s="8" t="s">
        <v>1912</v>
      </c>
      <c r="B567" s="8" t="s">
        <v>1649</v>
      </c>
      <c r="C567" s="8" t="s">
        <v>1913</v>
      </c>
      <c r="D567" s="8" t="s">
        <v>1918</v>
      </c>
      <c r="E567" s="8" t="s">
        <v>1919</v>
      </c>
      <c r="F567" s="9" t="s">
        <v>1920</v>
      </c>
      <c r="G567" s="9" t="s">
        <v>53</v>
      </c>
      <c r="H567" s="8"/>
      <c r="I567" s="9" t="s">
        <v>1917</v>
      </c>
      <c r="J567" s="10" t="s">
        <v>36</v>
      </c>
      <c r="K567" s="11" t="s">
        <v>37</v>
      </c>
    </row>
    <row r="568" spans="1:11" x14ac:dyDescent="0.35">
      <c r="A568" s="8" t="s">
        <v>1912</v>
      </c>
      <c r="B568" s="8" t="s">
        <v>1649</v>
      </c>
      <c r="C568" s="8" t="s">
        <v>1913</v>
      </c>
      <c r="D568" s="8" t="s">
        <v>1921</v>
      </c>
      <c r="E568" s="8" t="s">
        <v>1922</v>
      </c>
      <c r="F568" s="9" t="s">
        <v>1923</v>
      </c>
      <c r="G568" s="9" t="s">
        <v>53</v>
      </c>
      <c r="H568" s="8"/>
      <c r="I568" s="9" t="s">
        <v>1917</v>
      </c>
      <c r="J568" s="10" t="s">
        <v>36</v>
      </c>
      <c r="K568" s="11" t="s">
        <v>37</v>
      </c>
    </row>
    <row r="569" spans="1:11" x14ac:dyDescent="0.35">
      <c r="A569" s="8" t="s">
        <v>1912</v>
      </c>
      <c r="B569" s="8" t="s">
        <v>1649</v>
      </c>
      <c r="C569" s="8" t="s">
        <v>1924</v>
      </c>
      <c r="D569" s="8" t="s">
        <v>1925</v>
      </c>
      <c r="E569" s="8" t="s">
        <v>1924</v>
      </c>
      <c r="F569" s="9" t="s">
        <v>1926</v>
      </c>
      <c r="G569" s="9" t="s">
        <v>33</v>
      </c>
      <c r="H569" s="8" t="s">
        <v>34</v>
      </c>
      <c r="I569" s="9" t="s">
        <v>1927</v>
      </c>
      <c r="J569" s="10" t="s">
        <v>62</v>
      </c>
      <c r="K569" s="11" t="s">
        <v>37</v>
      </c>
    </row>
    <row r="570" spans="1:11" x14ac:dyDescent="0.35">
      <c r="A570" s="8" t="s">
        <v>1912</v>
      </c>
      <c r="B570" s="8" t="s">
        <v>1649</v>
      </c>
      <c r="C570" s="8" t="s">
        <v>1924</v>
      </c>
      <c r="D570" s="8" t="s">
        <v>1928</v>
      </c>
      <c r="E570" s="8" t="s">
        <v>1929</v>
      </c>
      <c r="F570" s="9" t="s">
        <v>1930</v>
      </c>
      <c r="G570" s="9" t="s">
        <v>41</v>
      </c>
      <c r="H570" s="8"/>
      <c r="I570" s="9" t="s">
        <v>1927</v>
      </c>
      <c r="J570" s="10" t="s">
        <v>62</v>
      </c>
      <c r="K570" s="11" t="s">
        <v>37</v>
      </c>
    </row>
    <row r="571" spans="1:11" x14ac:dyDescent="0.35">
      <c r="A571" s="8" t="s">
        <v>1912</v>
      </c>
      <c r="B571" s="8" t="s">
        <v>1649</v>
      </c>
      <c r="C571" s="8" t="s">
        <v>1931</v>
      </c>
      <c r="D571" s="8" t="s">
        <v>1932</v>
      </c>
      <c r="E571" s="8" t="s">
        <v>1931</v>
      </c>
      <c r="F571" s="9" t="s">
        <v>1933</v>
      </c>
      <c r="G571" s="9" t="s">
        <v>41</v>
      </c>
      <c r="H571" s="8"/>
      <c r="I571" s="9" t="s">
        <v>1934</v>
      </c>
      <c r="J571" s="10" t="s">
        <v>62</v>
      </c>
      <c r="K571" s="11" t="s">
        <v>37</v>
      </c>
    </row>
    <row r="572" spans="1:11" x14ac:dyDescent="0.35">
      <c r="A572" s="8" t="s">
        <v>1912</v>
      </c>
      <c r="B572" s="8" t="s">
        <v>1649</v>
      </c>
      <c r="C572" s="8" t="s">
        <v>1931</v>
      </c>
      <c r="D572" s="8" t="s">
        <v>1662</v>
      </c>
      <c r="E572" s="8" t="s">
        <v>1663</v>
      </c>
      <c r="F572" s="9" t="s">
        <v>1664</v>
      </c>
      <c r="G572" s="9" t="s">
        <v>48</v>
      </c>
      <c r="H572" s="8" t="s">
        <v>34</v>
      </c>
      <c r="I572" s="9" t="s">
        <v>1934</v>
      </c>
      <c r="J572" s="10" t="s">
        <v>62</v>
      </c>
      <c r="K572" s="11" t="s">
        <v>37</v>
      </c>
    </row>
    <row r="573" spans="1:11" x14ac:dyDescent="0.35">
      <c r="A573" s="8" t="s">
        <v>1912</v>
      </c>
      <c r="B573" s="8" t="s">
        <v>1649</v>
      </c>
      <c r="C573" s="8" t="s">
        <v>1935</v>
      </c>
      <c r="D573" s="8" t="s">
        <v>1936</v>
      </c>
      <c r="E573" s="8" t="s">
        <v>1935</v>
      </c>
      <c r="F573" s="9" t="s">
        <v>1937</v>
      </c>
      <c r="G573" s="9" t="s">
        <v>33</v>
      </c>
      <c r="H573" s="8" t="s">
        <v>34</v>
      </c>
      <c r="I573" s="9" t="s">
        <v>1938</v>
      </c>
      <c r="J573" s="10" t="s">
        <v>412</v>
      </c>
      <c r="K573" s="11" t="s">
        <v>44</v>
      </c>
    </row>
    <row r="574" spans="1:11" x14ac:dyDescent="0.35">
      <c r="A574" s="8" t="s">
        <v>1912</v>
      </c>
      <c r="B574" s="8" t="s">
        <v>1649</v>
      </c>
      <c r="C574" s="8" t="s">
        <v>1939</v>
      </c>
      <c r="D574" s="8" t="s">
        <v>1940</v>
      </c>
      <c r="E574" s="8" t="s">
        <v>1939</v>
      </c>
      <c r="F574" s="9" t="s">
        <v>1941</v>
      </c>
      <c r="G574" s="9" t="s">
        <v>33</v>
      </c>
      <c r="H574" s="8"/>
      <c r="I574" s="9" t="s">
        <v>1942</v>
      </c>
      <c r="J574" s="10" t="s">
        <v>55</v>
      </c>
      <c r="K574" s="11" t="s">
        <v>44</v>
      </c>
    </row>
    <row r="575" spans="1:11" x14ac:dyDescent="0.35">
      <c r="A575" s="8" t="s">
        <v>1912</v>
      </c>
      <c r="B575" s="8" t="s">
        <v>1649</v>
      </c>
      <c r="C575" s="8" t="s">
        <v>1939</v>
      </c>
      <c r="D575" s="8" t="s">
        <v>1943</v>
      </c>
      <c r="E575" s="8" t="s">
        <v>1944</v>
      </c>
      <c r="F575" s="9" t="s">
        <v>1945</v>
      </c>
      <c r="G575" s="9" t="s">
        <v>41</v>
      </c>
      <c r="H575" s="8"/>
      <c r="I575" s="9" t="s">
        <v>1942</v>
      </c>
      <c r="J575" s="10" t="s">
        <v>55</v>
      </c>
      <c r="K575" s="11" t="s">
        <v>44</v>
      </c>
    </row>
    <row r="576" spans="1:11" x14ac:dyDescent="0.35">
      <c r="A576" s="8" t="s">
        <v>1912</v>
      </c>
      <c r="B576" s="8" t="s">
        <v>1649</v>
      </c>
      <c r="C576" s="8" t="s">
        <v>1946</v>
      </c>
      <c r="D576" s="8" t="s">
        <v>1947</v>
      </c>
      <c r="E576" s="8" t="s">
        <v>1948</v>
      </c>
      <c r="F576" s="9" t="s">
        <v>1949</v>
      </c>
      <c r="G576" s="9" t="s">
        <v>33</v>
      </c>
      <c r="H576" s="8" t="s">
        <v>34</v>
      </c>
      <c r="I576" s="9" t="s">
        <v>1950</v>
      </c>
      <c r="J576" s="10" t="s">
        <v>62</v>
      </c>
      <c r="K576" s="11" t="s">
        <v>37</v>
      </c>
    </row>
    <row r="577" spans="1:11" x14ac:dyDescent="0.35">
      <c r="A577" s="8" t="s">
        <v>1912</v>
      </c>
      <c r="B577" s="8" t="s">
        <v>1649</v>
      </c>
      <c r="C577" s="8" t="s">
        <v>1946</v>
      </c>
      <c r="D577" s="8" t="s">
        <v>1951</v>
      </c>
      <c r="E577" s="8" t="s">
        <v>1952</v>
      </c>
      <c r="F577" s="9" t="s">
        <v>1953</v>
      </c>
      <c r="G577" s="9" t="s">
        <v>48</v>
      </c>
      <c r="H577" s="8"/>
      <c r="I577" s="9" t="s">
        <v>1950</v>
      </c>
      <c r="J577" s="10" t="s">
        <v>62</v>
      </c>
      <c r="K577" s="11" t="s">
        <v>37</v>
      </c>
    </row>
    <row r="578" spans="1:11" ht="29" x14ac:dyDescent="0.35">
      <c r="A578" s="8" t="s">
        <v>1912</v>
      </c>
      <c r="B578" s="8" t="s">
        <v>1649</v>
      </c>
      <c r="C578" s="8" t="s">
        <v>1954</v>
      </c>
      <c r="D578" s="8" t="s">
        <v>1955</v>
      </c>
      <c r="E578" s="8" t="s">
        <v>1956</v>
      </c>
      <c r="F578" s="9" t="s">
        <v>1957</v>
      </c>
      <c r="G578" s="9" t="s">
        <v>53</v>
      </c>
      <c r="H578" s="8"/>
      <c r="I578" s="9" t="s">
        <v>1958</v>
      </c>
      <c r="J578" s="10" t="s">
        <v>43</v>
      </c>
      <c r="K578" s="11" t="s">
        <v>44</v>
      </c>
    </row>
    <row r="579" spans="1:11" x14ac:dyDescent="0.35">
      <c r="A579" s="8" t="s">
        <v>1912</v>
      </c>
      <c r="B579" s="8" t="s">
        <v>1649</v>
      </c>
      <c r="C579" s="8" t="s">
        <v>1954</v>
      </c>
      <c r="D579" s="8" t="s">
        <v>1959</v>
      </c>
      <c r="E579" s="8" t="s">
        <v>1960</v>
      </c>
      <c r="F579" s="9" t="s">
        <v>1961</v>
      </c>
      <c r="G579" s="9" t="s">
        <v>53</v>
      </c>
      <c r="H579" s="8"/>
      <c r="I579" s="9" t="s">
        <v>1958</v>
      </c>
      <c r="J579" s="10" t="s">
        <v>43</v>
      </c>
      <c r="K579" s="11" t="s">
        <v>44</v>
      </c>
    </row>
    <row r="580" spans="1:11" x14ac:dyDescent="0.35">
      <c r="A580" s="8" t="s">
        <v>1912</v>
      </c>
      <c r="B580" s="8" t="s">
        <v>1649</v>
      </c>
      <c r="C580" s="8" t="s">
        <v>1954</v>
      </c>
      <c r="D580" s="8" t="s">
        <v>1962</v>
      </c>
      <c r="E580" s="8" t="s">
        <v>1963</v>
      </c>
      <c r="F580" s="9" t="s">
        <v>1964</v>
      </c>
      <c r="G580" s="9" t="s">
        <v>53</v>
      </c>
      <c r="H580" s="8"/>
      <c r="I580" s="9" t="s">
        <v>1958</v>
      </c>
      <c r="J580" s="10" t="s">
        <v>43</v>
      </c>
      <c r="K580" s="11" t="s">
        <v>44</v>
      </c>
    </row>
    <row r="581" spans="1:11" x14ac:dyDescent="0.35">
      <c r="A581" s="8" t="s">
        <v>1912</v>
      </c>
      <c r="B581" s="8" t="s">
        <v>1649</v>
      </c>
      <c r="C581" s="8" t="s">
        <v>1954</v>
      </c>
      <c r="D581" s="8" t="s">
        <v>1965</v>
      </c>
      <c r="E581" s="8" t="s">
        <v>1966</v>
      </c>
      <c r="F581" s="9" t="s">
        <v>1967</v>
      </c>
      <c r="G581" s="9" t="s">
        <v>92</v>
      </c>
      <c r="H581" s="8"/>
      <c r="I581" s="9" t="s">
        <v>1958</v>
      </c>
      <c r="J581" s="10" t="s">
        <v>43</v>
      </c>
      <c r="K581" s="11" t="s">
        <v>44</v>
      </c>
    </row>
    <row r="582" spans="1:11" x14ac:dyDescent="0.35">
      <c r="A582" s="8" t="s">
        <v>1912</v>
      </c>
      <c r="B582" s="8" t="s">
        <v>1649</v>
      </c>
      <c r="C582" s="8" t="s">
        <v>1954</v>
      </c>
      <c r="D582" s="8" t="s">
        <v>1968</v>
      </c>
      <c r="E582" s="8" t="s">
        <v>1969</v>
      </c>
      <c r="F582" s="9" t="s">
        <v>1970</v>
      </c>
      <c r="G582" s="9" t="s">
        <v>53</v>
      </c>
      <c r="H582" s="8"/>
      <c r="I582" s="9" t="s">
        <v>1958</v>
      </c>
      <c r="J582" s="10" t="s">
        <v>43</v>
      </c>
      <c r="K582" s="11" t="s">
        <v>44</v>
      </c>
    </row>
    <row r="583" spans="1:11" x14ac:dyDescent="0.35">
      <c r="A583" s="8" t="s">
        <v>1912</v>
      </c>
      <c r="B583" s="8" t="s">
        <v>1649</v>
      </c>
      <c r="C583" s="8" t="s">
        <v>1954</v>
      </c>
      <c r="D583" s="8" t="s">
        <v>1971</v>
      </c>
      <c r="E583" s="8" t="s">
        <v>1972</v>
      </c>
      <c r="F583" s="9" t="s">
        <v>1973</v>
      </c>
      <c r="G583" s="9" t="s">
        <v>53</v>
      </c>
      <c r="H583" s="8"/>
      <c r="I583" s="9" t="s">
        <v>1958</v>
      </c>
      <c r="J583" s="10" t="s">
        <v>43</v>
      </c>
      <c r="K583" s="11" t="s">
        <v>44</v>
      </c>
    </row>
    <row r="584" spans="1:11" x14ac:dyDescent="0.35">
      <c r="A584" s="8" t="s">
        <v>1912</v>
      </c>
      <c r="B584" s="8" t="s">
        <v>1649</v>
      </c>
      <c r="C584" s="8" t="s">
        <v>1954</v>
      </c>
      <c r="D584" s="8" t="s">
        <v>1974</v>
      </c>
      <c r="E584" s="8" t="s">
        <v>1975</v>
      </c>
      <c r="F584" s="9" t="s">
        <v>1976</v>
      </c>
      <c r="G584" s="9" t="s">
        <v>53</v>
      </c>
      <c r="H584" s="8"/>
      <c r="I584" s="9" t="s">
        <v>1958</v>
      </c>
      <c r="J584" s="10" t="s">
        <v>43</v>
      </c>
      <c r="K584" s="11" t="s">
        <v>44</v>
      </c>
    </row>
    <row r="585" spans="1:11" x14ac:dyDescent="0.35">
      <c r="A585" s="8" t="s">
        <v>1912</v>
      </c>
      <c r="B585" s="8" t="s">
        <v>1649</v>
      </c>
      <c r="C585" s="8" t="s">
        <v>1977</v>
      </c>
      <c r="D585" s="8" t="s">
        <v>1978</v>
      </c>
      <c r="E585" s="8" t="s">
        <v>1979</v>
      </c>
      <c r="F585" s="9" t="s">
        <v>1980</v>
      </c>
      <c r="G585" s="9" t="s">
        <v>53</v>
      </c>
      <c r="H585" s="8"/>
      <c r="I585" s="9" t="s">
        <v>1981</v>
      </c>
      <c r="J585" s="10" t="s">
        <v>36</v>
      </c>
      <c r="K585" s="11" t="s">
        <v>37</v>
      </c>
    </row>
    <row r="586" spans="1:11" x14ac:dyDescent="0.35">
      <c r="A586" s="8" t="s">
        <v>1912</v>
      </c>
      <c r="B586" s="8" t="s">
        <v>1649</v>
      </c>
      <c r="C586" s="8" t="s">
        <v>1977</v>
      </c>
      <c r="D586" s="8" t="s">
        <v>1982</v>
      </c>
      <c r="E586" s="8" t="s">
        <v>1983</v>
      </c>
      <c r="F586" s="9" t="s">
        <v>1984</v>
      </c>
      <c r="G586" s="9" t="s">
        <v>53</v>
      </c>
      <c r="H586" s="8"/>
      <c r="I586" s="9" t="s">
        <v>1981</v>
      </c>
      <c r="J586" s="10" t="s">
        <v>36</v>
      </c>
      <c r="K586" s="11" t="s">
        <v>37</v>
      </c>
    </row>
    <row r="587" spans="1:11" x14ac:dyDescent="0.35">
      <c r="A587" s="8" t="s">
        <v>1912</v>
      </c>
      <c r="B587" s="8" t="s">
        <v>1649</v>
      </c>
      <c r="C587" s="8" t="s">
        <v>1977</v>
      </c>
      <c r="D587" s="8" t="s">
        <v>1985</v>
      </c>
      <c r="E587" s="8" t="s">
        <v>1986</v>
      </c>
      <c r="F587" s="9" t="s">
        <v>1987</v>
      </c>
      <c r="G587" s="9" t="s">
        <v>53</v>
      </c>
      <c r="H587" s="8"/>
      <c r="I587" s="9" t="s">
        <v>1981</v>
      </c>
      <c r="J587" s="10" t="s">
        <v>36</v>
      </c>
      <c r="K587" s="11" t="s">
        <v>37</v>
      </c>
    </row>
    <row r="588" spans="1:11" x14ac:dyDescent="0.35">
      <c r="A588" s="8" t="s">
        <v>1912</v>
      </c>
      <c r="B588" s="8" t="s">
        <v>1649</v>
      </c>
      <c r="C588" s="8" t="s">
        <v>1977</v>
      </c>
      <c r="D588" s="8" t="s">
        <v>1988</v>
      </c>
      <c r="E588" s="8" t="s">
        <v>1989</v>
      </c>
      <c r="F588" s="9" t="s">
        <v>1990</v>
      </c>
      <c r="G588" s="9" t="s">
        <v>53</v>
      </c>
      <c r="H588" s="8"/>
      <c r="I588" s="9" t="s">
        <v>1981</v>
      </c>
      <c r="J588" s="10" t="s">
        <v>36</v>
      </c>
      <c r="K588" s="11" t="s">
        <v>37</v>
      </c>
    </row>
    <row r="589" spans="1:11" x14ac:dyDescent="0.35">
      <c r="A589" s="8" t="s">
        <v>1912</v>
      </c>
      <c r="B589" s="8" t="s">
        <v>1649</v>
      </c>
      <c r="C589" s="8" t="s">
        <v>1977</v>
      </c>
      <c r="D589" s="8" t="s">
        <v>1991</v>
      </c>
      <c r="E589" s="8" t="s">
        <v>1992</v>
      </c>
      <c r="F589" s="9" t="s">
        <v>1993</v>
      </c>
      <c r="G589" s="9" t="s">
        <v>53</v>
      </c>
      <c r="H589" s="8"/>
      <c r="I589" s="9" t="s">
        <v>1981</v>
      </c>
      <c r="J589" s="10" t="s">
        <v>36</v>
      </c>
      <c r="K589" s="11" t="s">
        <v>37</v>
      </c>
    </row>
    <row r="590" spans="1:11" x14ac:dyDescent="0.35">
      <c r="A590" s="8" t="s">
        <v>1912</v>
      </c>
      <c r="B590" s="8" t="s">
        <v>1649</v>
      </c>
      <c r="C590" s="8" t="s">
        <v>1977</v>
      </c>
      <c r="D590" s="8" t="s">
        <v>1994</v>
      </c>
      <c r="E590" s="8" t="s">
        <v>1995</v>
      </c>
      <c r="F590" s="9" t="s">
        <v>1996</v>
      </c>
      <c r="G590" s="9" t="s">
        <v>66</v>
      </c>
      <c r="H590" s="8"/>
      <c r="I590" s="9" t="s">
        <v>1981</v>
      </c>
      <c r="J590" s="10" t="s">
        <v>36</v>
      </c>
      <c r="K590" s="11" t="s">
        <v>37</v>
      </c>
    </row>
    <row r="591" spans="1:11" x14ac:dyDescent="0.35">
      <c r="A591" s="8" t="s">
        <v>1912</v>
      </c>
      <c r="B591" s="8" t="s">
        <v>1649</v>
      </c>
      <c r="C591" s="8" t="s">
        <v>1997</v>
      </c>
      <c r="D591" s="8" t="s">
        <v>1998</v>
      </c>
      <c r="E591" s="8" t="s">
        <v>1999</v>
      </c>
      <c r="F591" s="9" t="s">
        <v>2000</v>
      </c>
      <c r="G591" s="9" t="s">
        <v>33</v>
      </c>
      <c r="H591" s="8" t="s">
        <v>34</v>
      </c>
      <c r="I591" s="9" t="s">
        <v>2001</v>
      </c>
      <c r="J591" s="10" t="s">
        <v>62</v>
      </c>
      <c r="K591" s="11" t="s">
        <v>37</v>
      </c>
    </row>
    <row r="592" spans="1:11" x14ac:dyDescent="0.35">
      <c r="A592" s="8" t="s">
        <v>1912</v>
      </c>
      <c r="B592" s="8" t="s">
        <v>1649</v>
      </c>
      <c r="C592" s="8" t="s">
        <v>1997</v>
      </c>
      <c r="D592" s="8" t="s">
        <v>2002</v>
      </c>
      <c r="E592" s="8" t="s">
        <v>2003</v>
      </c>
      <c r="F592" s="9" t="s">
        <v>2004</v>
      </c>
      <c r="G592" s="9" t="s">
        <v>53</v>
      </c>
      <c r="H592" s="8"/>
      <c r="I592" s="9" t="s">
        <v>2001</v>
      </c>
      <c r="J592" s="10" t="s">
        <v>62</v>
      </c>
      <c r="K592" s="11" t="s">
        <v>37</v>
      </c>
    </row>
    <row r="593" spans="1:11" x14ac:dyDescent="0.35">
      <c r="A593" s="8" t="s">
        <v>1912</v>
      </c>
      <c r="B593" s="8" t="s">
        <v>1649</v>
      </c>
      <c r="C593" s="8" t="s">
        <v>1997</v>
      </c>
      <c r="D593" s="8" t="s">
        <v>1829</v>
      </c>
      <c r="E593" s="8" t="s">
        <v>1830</v>
      </c>
      <c r="F593" s="9" t="s">
        <v>1831</v>
      </c>
      <c r="G593" s="9" t="s">
        <v>48</v>
      </c>
      <c r="H593" s="8"/>
      <c r="I593" s="9" t="s">
        <v>2001</v>
      </c>
      <c r="J593" s="10" t="s">
        <v>62</v>
      </c>
      <c r="K593" s="11" t="s">
        <v>37</v>
      </c>
    </row>
    <row r="594" spans="1:11" ht="29" x14ac:dyDescent="0.35">
      <c r="A594" s="8" t="s">
        <v>1912</v>
      </c>
      <c r="B594" s="8" t="s">
        <v>1649</v>
      </c>
      <c r="C594" s="8" t="s">
        <v>2005</v>
      </c>
      <c r="D594" s="8" t="s">
        <v>2006</v>
      </c>
      <c r="E594" s="8" t="s">
        <v>2007</v>
      </c>
      <c r="F594" s="9" t="s">
        <v>2008</v>
      </c>
      <c r="G594" s="9" t="s">
        <v>53</v>
      </c>
      <c r="H594" s="8"/>
      <c r="I594" s="9" t="s">
        <v>2009</v>
      </c>
      <c r="J594" s="10" t="s">
        <v>36</v>
      </c>
      <c r="K594" s="11" t="s">
        <v>37</v>
      </c>
    </row>
    <row r="595" spans="1:11" x14ac:dyDescent="0.35">
      <c r="A595" s="8" t="s">
        <v>1912</v>
      </c>
      <c r="B595" s="8" t="s">
        <v>1649</v>
      </c>
      <c r="C595" s="8" t="s">
        <v>2005</v>
      </c>
      <c r="D595" s="8" t="s">
        <v>2010</v>
      </c>
      <c r="E595" s="8" t="s">
        <v>2011</v>
      </c>
      <c r="F595" s="9" t="s">
        <v>2012</v>
      </c>
      <c r="G595" s="9" t="s">
        <v>53</v>
      </c>
      <c r="H595" s="8"/>
      <c r="I595" s="9" t="s">
        <v>2009</v>
      </c>
      <c r="J595" s="10" t="s">
        <v>36</v>
      </c>
      <c r="K595" s="11" t="s">
        <v>37</v>
      </c>
    </row>
    <row r="596" spans="1:11" x14ac:dyDescent="0.35">
      <c r="A596" s="8" t="s">
        <v>1912</v>
      </c>
      <c r="B596" s="8" t="s">
        <v>1649</v>
      </c>
      <c r="C596" s="8" t="s">
        <v>2005</v>
      </c>
      <c r="D596" s="8" t="s">
        <v>2013</v>
      </c>
      <c r="E596" s="8" t="s">
        <v>2014</v>
      </c>
      <c r="F596" s="9" t="s">
        <v>2015</v>
      </c>
      <c r="G596" s="9" t="s">
        <v>53</v>
      </c>
      <c r="H596" s="8"/>
      <c r="I596" s="9" t="s">
        <v>2009</v>
      </c>
      <c r="J596" s="10" t="s">
        <v>36</v>
      </c>
      <c r="K596" s="11" t="s">
        <v>37</v>
      </c>
    </row>
    <row r="597" spans="1:11" ht="29" x14ac:dyDescent="0.35">
      <c r="A597" s="8" t="s">
        <v>1912</v>
      </c>
      <c r="B597" s="8" t="s">
        <v>1649</v>
      </c>
      <c r="C597" s="8" t="s">
        <v>2005</v>
      </c>
      <c r="D597" s="8" t="s">
        <v>2016</v>
      </c>
      <c r="E597" s="8" t="s">
        <v>2005</v>
      </c>
      <c r="F597" s="9" t="s">
        <v>2017</v>
      </c>
      <c r="G597" s="9" t="s">
        <v>53</v>
      </c>
      <c r="H597" s="8"/>
      <c r="I597" s="9" t="s">
        <v>2009</v>
      </c>
      <c r="J597" s="10" t="s">
        <v>36</v>
      </c>
      <c r="K597" s="11" t="s">
        <v>37</v>
      </c>
    </row>
    <row r="598" spans="1:11" x14ac:dyDescent="0.35">
      <c r="A598" s="4" t="s">
        <v>2018</v>
      </c>
      <c r="B598" s="4" t="s">
        <v>1649</v>
      </c>
      <c r="C598" s="4" t="s">
        <v>2019</v>
      </c>
      <c r="D598" s="5"/>
      <c r="E598" s="5"/>
      <c r="F598" s="6"/>
      <c r="G598" s="7" t="s">
        <v>2020</v>
      </c>
      <c r="H598" s="5"/>
      <c r="I598" s="6"/>
      <c r="J598" s="5"/>
      <c r="K598" s="5"/>
    </row>
    <row r="599" spans="1:11" x14ac:dyDescent="0.35">
      <c r="A599" s="8" t="s">
        <v>2018</v>
      </c>
      <c r="B599" s="8" t="s">
        <v>1649</v>
      </c>
      <c r="C599" s="8" t="s">
        <v>2021</v>
      </c>
      <c r="D599" s="8" t="s">
        <v>2022</v>
      </c>
      <c r="E599" s="8" t="s">
        <v>2021</v>
      </c>
      <c r="F599" s="9" t="s">
        <v>2023</v>
      </c>
      <c r="G599" s="9" t="s">
        <v>33</v>
      </c>
      <c r="H599" s="8" t="s">
        <v>34</v>
      </c>
      <c r="I599" s="9" t="s">
        <v>2024</v>
      </c>
      <c r="J599" s="10" t="s">
        <v>432</v>
      </c>
      <c r="K599" s="11" t="s">
        <v>44</v>
      </c>
    </row>
    <row r="600" spans="1:11" x14ac:dyDescent="0.35">
      <c r="A600" s="8" t="s">
        <v>2018</v>
      </c>
      <c r="B600" s="8" t="s">
        <v>1649</v>
      </c>
      <c r="C600" s="8" t="s">
        <v>2025</v>
      </c>
      <c r="D600" s="8" t="s">
        <v>2026</v>
      </c>
      <c r="E600" s="8" t="s">
        <v>2027</v>
      </c>
      <c r="F600" s="9" t="s">
        <v>2028</v>
      </c>
      <c r="G600" s="9" t="s">
        <v>41</v>
      </c>
      <c r="H600" s="8"/>
      <c r="I600" s="9" t="s">
        <v>2029</v>
      </c>
      <c r="J600" s="10" t="s">
        <v>412</v>
      </c>
      <c r="K600" s="11" t="s">
        <v>44</v>
      </c>
    </row>
    <row r="601" spans="1:11" x14ac:dyDescent="0.35">
      <c r="A601" s="8" t="s">
        <v>2018</v>
      </c>
      <c r="B601" s="8" t="s">
        <v>1649</v>
      </c>
      <c r="C601" s="8" t="s">
        <v>2025</v>
      </c>
      <c r="D601" s="8" t="s">
        <v>2030</v>
      </c>
      <c r="E601" s="8" t="s">
        <v>2031</v>
      </c>
      <c r="F601" s="9" t="s">
        <v>2032</v>
      </c>
      <c r="G601" s="9" t="s">
        <v>53</v>
      </c>
      <c r="H601" s="8"/>
      <c r="I601" s="9" t="s">
        <v>2029</v>
      </c>
      <c r="J601" s="10" t="s">
        <v>412</v>
      </c>
      <c r="K601" s="11" t="s">
        <v>44</v>
      </c>
    </row>
    <row r="602" spans="1:11" x14ac:dyDescent="0.35">
      <c r="A602" s="8" t="s">
        <v>2018</v>
      </c>
      <c r="B602" s="8" t="s">
        <v>1649</v>
      </c>
      <c r="C602" s="8" t="s">
        <v>2025</v>
      </c>
      <c r="D602" s="8" t="s">
        <v>2033</v>
      </c>
      <c r="E602" s="8" t="s">
        <v>2034</v>
      </c>
      <c r="F602" s="9" t="s">
        <v>2035</v>
      </c>
      <c r="G602" s="9" t="s">
        <v>53</v>
      </c>
      <c r="H602" s="8"/>
      <c r="I602" s="9" t="s">
        <v>2029</v>
      </c>
      <c r="J602" s="10" t="s">
        <v>412</v>
      </c>
      <c r="K602" s="11" t="s">
        <v>44</v>
      </c>
    </row>
    <row r="603" spans="1:11" x14ac:dyDescent="0.35">
      <c r="A603" s="8" t="s">
        <v>2018</v>
      </c>
      <c r="B603" s="8" t="s">
        <v>1649</v>
      </c>
      <c r="C603" s="8" t="s">
        <v>2036</v>
      </c>
      <c r="D603" s="8" t="s">
        <v>2037</v>
      </c>
      <c r="E603" s="8" t="s">
        <v>2038</v>
      </c>
      <c r="F603" s="9" t="s">
        <v>2039</v>
      </c>
      <c r="G603" s="9" t="s">
        <v>53</v>
      </c>
      <c r="H603" s="8"/>
      <c r="I603" s="9" t="s">
        <v>2040</v>
      </c>
      <c r="J603" s="10" t="s">
        <v>432</v>
      </c>
      <c r="K603" s="11" t="s">
        <v>44</v>
      </c>
    </row>
    <row r="604" spans="1:11" x14ac:dyDescent="0.35">
      <c r="A604" s="8" t="s">
        <v>2018</v>
      </c>
      <c r="B604" s="8" t="s">
        <v>1649</v>
      </c>
      <c r="C604" s="8" t="s">
        <v>2036</v>
      </c>
      <c r="D604" s="8" t="s">
        <v>2041</v>
      </c>
      <c r="E604" s="8" t="s">
        <v>2042</v>
      </c>
      <c r="F604" s="9" t="s">
        <v>2043</v>
      </c>
      <c r="G604" s="9" t="s">
        <v>41</v>
      </c>
      <c r="H604" s="8"/>
      <c r="I604" s="9" t="s">
        <v>2040</v>
      </c>
      <c r="J604" s="10" t="s">
        <v>432</v>
      </c>
      <c r="K604" s="11" t="s">
        <v>44</v>
      </c>
    </row>
    <row r="605" spans="1:11" x14ac:dyDescent="0.35">
      <c r="A605" s="8" t="s">
        <v>2018</v>
      </c>
      <c r="B605" s="8" t="s">
        <v>1649</v>
      </c>
      <c r="C605" s="8" t="s">
        <v>2036</v>
      </c>
      <c r="D605" s="8" t="s">
        <v>2044</v>
      </c>
      <c r="E605" s="8" t="s">
        <v>2045</v>
      </c>
      <c r="F605" s="9" t="s">
        <v>2046</v>
      </c>
      <c r="G605" s="9" t="s">
        <v>33</v>
      </c>
      <c r="H605" s="8"/>
      <c r="I605" s="9" t="s">
        <v>2040</v>
      </c>
      <c r="J605" s="10" t="s">
        <v>432</v>
      </c>
      <c r="K605" s="11" t="s">
        <v>44</v>
      </c>
    </row>
    <row r="606" spans="1:11" x14ac:dyDescent="0.35">
      <c r="A606" s="8" t="s">
        <v>2018</v>
      </c>
      <c r="B606" s="8" t="s">
        <v>1649</v>
      </c>
      <c r="C606" s="8" t="s">
        <v>2047</v>
      </c>
      <c r="D606" s="8" t="s">
        <v>2048</v>
      </c>
      <c r="E606" s="8" t="s">
        <v>2047</v>
      </c>
      <c r="F606" s="9" t="s">
        <v>2049</v>
      </c>
      <c r="G606" s="9" t="s">
        <v>33</v>
      </c>
      <c r="H606" s="8"/>
      <c r="I606" s="9" t="s">
        <v>2050</v>
      </c>
      <c r="J606" s="10" t="s">
        <v>36</v>
      </c>
      <c r="K606" s="11" t="s">
        <v>37</v>
      </c>
    </row>
    <row r="607" spans="1:11" ht="29" x14ac:dyDescent="0.35">
      <c r="A607" s="8" t="s">
        <v>2018</v>
      </c>
      <c r="B607" s="8" t="s">
        <v>1649</v>
      </c>
      <c r="C607" s="8" t="s">
        <v>2051</v>
      </c>
      <c r="D607" s="8" t="s">
        <v>2052</v>
      </c>
      <c r="E607" s="8" t="s">
        <v>2051</v>
      </c>
      <c r="F607" s="9" t="s">
        <v>2053</v>
      </c>
      <c r="G607" s="9" t="s">
        <v>66</v>
      </c>
      <c r="H607" s="8"/>
      <c r="I607" s="9" t="s">
        <v>2054</v>
      </c>
      <c r="J607" s="10" t="s">
        <v>36</v>
      </c>
      <c r="K607" s="11" t="s">
        <v>37</v>
      </c>
    </row>
    <row r="608" spans="1:11" ht="29" x14ac:dyDescent="0.35">
      <c r="A608" s="8" t="s">
        <v>2018</v>
      </c>
      <c r="B608" s="8" t="s">
        <v>1649</v>
      </c>
      <c r="C608" s="8" t="s">
        <v>2051</v>
      </c>
      <c r="D608" s="8" t="s">
        <v>1951</v>
      </c>
      <c r="E608" s="8" t="s">
        <v>1952</v>
      </c>
      <c r="F608" s="9" t="s">
        <v>1953</v>
      </c>
      <c r="G608" s="9" t="s">
        <v>48</v>
      </c>
      <c r="H608" s="8"/>
      <c r="I608" s="9" t="s">
        <v>2054</v>
      </c>
      <c r="J608" s="10" t="s">
        <v>36</v>
      </c>
      <c r="K608" s="11" t="s">
        <v>37</v>
      </c>
    </row>
    <row r="609" spans="1:11" ht="29" x14ac:dyDescent="0.35">
      <c r="A609" s="8" t="s">
        <v>2018</v>
      </c>
      <c r="B609" s="8" t="s">
        <v>1649</v>
      </c>
      <c r="C609" s="8" t="s">
        <v>2051</v>
      </c>
      <c r="D609" s="8" t="s">
        <v>2055</v>
      </c>
      <c r="E609" s="8" t="s">
        <v>2056</v>
      </c>
      <c r="F609" s="9" t="s">
        <v>2057</v>
      </c>
      <c r="G609" s="9" t="s">
        <v>66</v>
      </c>
      <c r="H609" s="8"/>
      <c r="I609" s="9" t="s">
        <v>2054</v>
      </c>
      <c r="J609" s="10" t="s">
        <v>36</v>
      </c>
      <c r="K609" s="11" t="s">
        <v>37</v>
      </c>
    </row>
  </sheetData>
  <autoFilter ref="A1:K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C35" sqref="C4:C35"/>
    </sheetView>
  </sheetViews>
  <sheetFormatPr defaultColWidth="8.81640625" defaultRowHeight="14.5" x14ac:dyDescent="0.35"/>
  <cols>
    <col min="1" max="1" width="13" bestFit="1" customWidth="1"/>
    <col min="2" max="2" width="21.7265625" bestFit="1" customWidth="1"/>
    <col min="3" max="3" width="31.26953125" style="58" bestFit="1" customWidth="1"/>
    <col min="4" max="4" width="37" bestFit="1" customWidth="1"/>
    <col min="5" max="64" width="4" bestFit="1" customWidth="1"/>
    <col min="65" max="102" width="5" bestFit="1" customWidth="1"/>
    <col min="103" max="103" width="11.26953125" bestFit="1" customWidth="1"/>
  </cols>
  <sheetData>
    <row r="1" spans="1:10" x14ac:dyDescent="0.35">
      <c r="C1" s="57"/>
      <c r="D1" s="53"/>
      <c r="E1" s="53"/>
      <c r="F1" s="53"/>
      <c r="G1" s="53"/>
      <c r="H1" s="53"/>
      <c r="I1" s="53"/>
      <c r="J1" s="53"/>
    </row>
    <row r="2" spans="1:10" x14ac:dyDescent="0.35">
      <c r="A2" s="53"/>
      <c r="B2" s="53"/>
      <c r="C2" s="57"/>
      <c r="D2" s="53"/>
      <c r="E2" s="53"/>
      <c r="F2" s="53"/>
      <c r="G2" s="53"/>
      <c r="H2" s="53"/>
      <c r="I2" s="53"/>
      <c r="J2" s="53"/>
    </row>
    <row r="3" spans="1:10" x14ac:dyDescent="0.35">
      <c r="A3" s="54" t="s">
        <v>2058</v>
      </c>
      <c r="B3" s="53" t="s">
        <v>2059</v>
      </c>
      <c r="C3" s="57" t="s">
        <v>2060</v>
      </c>
    </row>
    <row r="4" spans="1:10" x14ac:dyDescent="0.35">
      <c r="A4" s="55">
        <v>1</v>
      </c>
      <c r="B4" s="56">
        <v>6</v>
      </c>
      <c r="C4" s="57">
        <v>3816</v>
      </c>
    </row>
    <row r="5" spans="1:10" x14ac:dyDescent="0.35">
      <c r="A5" s="55">
        <v>2</v>
      </c>
      <c r="B5" s="56">
        <v>10</v>
      </c>
      <c r="C5" s="57">
        <v>8292</v>
      </c>
    </row>
    <row r="6" spans="1:10" x14ac:dyDescent="0.35">
      <c r="A6" s="55">
        <v>3</v>
      </c>
      <c r="B6" s="56">
        <v>9</v>
      </c>
      <c r="C6" s="57">
        <v>5400</v>
      </c>
    </row>
    <row r="7" spans="1:10" x14ac:dyDescent="0.35">
      <c r="A7" s="55">
        <v>4</v>
      </c>
      <c r="B7" s="56">
        <v>6</v>
      </c>
      <c r="C7" s="57">
        <v>3396</v>
      </c>
    </row>
    <row r="8" spans="1:10" x14ac:dyDescent="0.35">
      <c r="A8" s="55">
        <v>5</v>
      </c>
      <c r="B8" s="56">
        <v>7</v>
      </c>
      <c r="C8" s="57">
        <v>4860</v>
      </c>
    </row>
    <row r="9" spans="1:10" x14ac:dyDescent="0.35">
      <c r="A9" s="55">
        <v>6</v>
      </c>
      <c r="B9" s="56">
        <v>12</v>
      </c>
      <c r="C9" s="57">
        <v>6972</v>
      </c>
    </row>
    <row r="10" spans="1:10" x14ac:dyDescent="0.35">
      <c r="A10" s="55">
        <v>7</v>
      </c>
      <c r="B10" s="56">
        <v>8</v>
      </c>
      <c r="C10" s="57">
        <v>6216</v>
      </c>
    </row>
    <row r="11" spans="1:10" x14ac:dyDescent="0.35">
      <c r="A11" s="55">
        <v>8</v>
      </c>
      <c r="B11" s="56">
        <v>10</v>
      </c>
      <c r="C11" s="57">
        <v>6792</v>
      </c>
    </row>
    <row r="12" spans="1:10" x14ac:dyDescent="0.35">
      <c r="A12" s="55">
        <v>9</v>
      </c>
      <c r="B12" s="56">
        <v>9</v>
      </c>
      <c r="C12" s="57">
        <v>5712</v>
      </c>
    </row>
    <row r="13" spans="1:10" x14ac:dyDescent="0.35">
      <c r="A13" s="55">
        <v>10</v>
      </c>
      <c r="B13" s="56">
        <v>12</v>
      </c>
      <c r="C13" s="57">
        <v>10032</v>
      </c>
    </row>
    <row r="14" spans="1:10" x14ac:dyDescent="0.35">
      <c r="A14" s="55">
        <v>11</v>
      </c>
      <c r="B14" s="56">
        <v>12</v>
      </c>
      <c r="C14" s="57">
        <v>9768</v>
      </c>
    </row>
    <row r="15" spans="1:10" x14ac:dyDescent="0.35">
      <c r="A15" s="55">
        <v>12</v>
      </c>
      <c r="B15" s="56">
        <v>9</v>
      </c>
      <c r="C15" s="57">
        <v>6336</v>
      </c>
    </row>
    <row r="16" spans="1:10" x14ac:dyDescent="0.35">
      <c r="A16" s="55">
        <v>13</v>
      </c>
      <c r="B16" s="56">
        <v>11</v>
      </c>
      <c r="C16" s="57">
        <v>9480</v>
      </c>
    </row>
    <row r="17" spans="1:3" x14ac:dyDescent="0.35">
      <c r="A17" s="55">
        <v>14</v>
      </c>
      <c r="B17" s="56">
        <v>8</v>
      </c>
      <c r="C17" s="57">
        <v>6252</v>
      </c>
    </row>
    <row r="18" spans="1:3" x14ac:dyDescent="0.35">
      <c r="A18" s="55">
        <v>15</v>
      </c>
      <c r="B18" s="56">
        <v>11</v>
      </c>
      <c r="C18" s="57">
        <v>6804</v>
      </c>
    </row>
    <row r="19" spans="1:3" x14ac:dyDescent="0.35">
      <c r="A19" s="55">
        <v>16</v>
      </c>
      <c r="B19" s="56">
        <v>3</v>
      </c>
      <c r="C19" s="57">
        <v>3480</v>
      </c>
    </row>
    <row r="20" spans="1:3" x14ac:dyDescent="0.35">
      <c r="A20" s="55">
        <v>17</v>
      </c>
      <c r="B20" s="56">
        <v>9</v>
      </c>
      <c r="C20" s="57">
        <v>6492</v>
      </c>
    </row>
    <row r="21" spans="1:3" x14ac:dyDescent="0.35">
      <c r="A21" s="55">
        <v>18</v>
      </c>
      <c r="B21" s="56">
        <v>7</v>
      </c>
      <c r="C21" s="57">
        <v>5460</v>
      </c>
    </row>
    <row r="22" spans="1:3" x14ac:dyDescent="0.35">
      <c r="A22" s="55">
        <v>19</v>
      </c>
      <c r="B22" s="56">
        <v>7</v>
      </c>
      <c r="C22" s="57">
        <v>3600</v>
      </c>
    </row>
    <row r="23" spans="1:3" x14ac:dyDescent="0.35">
      <c r="A23" s="55">
        <v>20</v>
      </c>
      <c r="B23" s="56">
        <v>9</v>
      </c>
      <c r="C23" s="57">
        <v>6060</v>
      </c>
    </row>
    <row r="24" spans="1:3" x14ac:dyDescent="0.35">
      <c r="A24" s="55">
        <v>21</v>
      </c>
      <c r="B24" s="56">
        <v>4</v>
      </c>
      <c r="C24" s="57">
        <v>3276</v>
      </c>
    </row>
    <row r="25" spans="1:3" x14ac:dyDescent="0.35">
      <c r="A25" s="55">
        <v>22</v>
      </c>
      <c r="B25" s="56">
        <v>6</v>
      </c>
      <c r="C25" s="57">
        <v>3996</v>
      </c>
    </row>
    <row r="26" spans="1:3" x14ac:dyDescent="0.35">
      <c r="A26" s="55">
        <v>23</v>
      </c>
      <c r="B26" s="56">
        <v>5</v>
      </c>
      <c r="C26" s="57">
        <v>2808</v>
      </c>
    </row>
    <row r="27" spans="1:3" x14ac:dyDescent="0.35">
      <c r="A27" s="55">
        <v>24</v>
      </c>
      <c r="B27" s="56">
        <v>13</v>
      </c>
      <c r="C27" s="57">
        <v>7704</v>
      </c>
    </row>
    <row r="28" spans="1:3" x14ac:dyDescent="0.35">
      <c r="A28" s="55">
        <v>25</v>
      </c>
      <c r="B28" s="56">
        <v>8</v>
      </c>
      <c r="C28" s="57">
        <v>4896</v>
      </c>
    </row>
    <row r="29" spans="1:3" x14ac:dyDescent="0.35">
      <c r="A29" s="55">
        <v>26</v>
      </c>
      <c r="B29" s="56">
        <v>7</v>
      </c>
      <c r="C29" s="57">
        <v>3972</v>
      </c>
    </row>
    <row r="30" spans="1:3" x14ac:dyDescent="0.35">
      <c r="A30" s="55">
        <v>27</v>
      </c>
      <c r="B30" s="56">
        <v>11</v>
      </c>
      <c r="C30" s="57">
        <v>7956</v>
      </c>
    </row>
    <row r="31" spans="1:3" x14ac:dyDescent="0.35">
      <c r="A31" s="55">
        <v>28</v>
      </c>
      <c r="B31" s="56">
        <v>7</v>
      </c>
      <c r="C31" s="57">
        <v>4116</v>
      </c>
    </row>
    <row r="32" spans="1:3" x14ac:dyDescent="0.35">
      <c r="A32" s="55">
        <v>29</v>
      </c>
      <c r="B32" s="56">
        <v>5</v>
      </c>
      <c r="C32" s="57">
        <v>2544</v>
      </c>
    </row>
    <row r="33" spans="1:3" x14ac:dyDescent="0.35">
      <c r="A33" s="55">
        <v>30</v>
      </c>
      <c r="B33" s="56">
        <v>9</v>
      </c>
      <c r="C33" s="57">
        <v>5736</v>
      </c>
    </row>
    <row r="34" spans="1:3" x14ac:dyDescent="0.35">
      <c r="A34" s="55">
        <v>31</v>
      </c>
      <c r="B34" s="56">
        <v>17</v>
      </c>
      <c r="C34" s="57">
        <v>11328</v>
      </c>
    </row>
    <row r="35" spans="1:3" x14ac:dyDescent="0.35">
      <c r="A35" s="55">
        <v>32</v>
      </c>
      <c r="B35" s="56">
        <v>3</v>
      </c>
      <c r="C35" s="57">
        <v>2076</v>
      </c>
    </row>
    <row r="36" spans="1:3" x14ac:dyDescent="0.35">
      <c r="A36" s="55" t="s">
        <v>2061</v>
      </c>
      <c r="B36" s="56">
        <v>270</v>
      </c>
      <c r="C36" s="57">
        <v>185628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B19" sqref="B19"/>
    </sheetView>
  </sheetViews>
  <sheetFormatPr defaultColWidth="8.81640625" defaultRowHeight="14.5" x14ac:dyDescent="0.35"/>
  <cols>
    <col min="1" max="1" width="12.26953125" customWidth="1"/>
    <col min="2" max="2" width="27" customWidth="1"/>
    <col min="3" max="3" width="18.453125" customWidth="1"/>
    <col min="4" max="4" width="14.453125" bestFit="1" customWidth="1"/>
    <col min="5" max="5" width="21.81640625" bestFit="1" customWidth="1"/>
    <col min="6" max="6" width="6.453125" bestFit="1" customWidth="1"/>
    <col min="7" max="7" width="7.26953125" bestFit="1" customWidth="1"/>
    <col min="8" max="8" width="10" bestFit="1" customWidth="1"/>
  </cols>
  <sheetData>
    <row r="3" spans="1:4" x14ac:dyDescent="0.35">
      <c r="A3" s="22" t="s">
        <v>2062</v>
      </c>
      <c r="B3" t="s">
        <v>2063</v>
      </c>
    </row>
    <row r="5" spans="1:4" x14ac:dyDescent="0.35">
      <c r="A5" s="22" t="s">
        <v>2058</v>
      </c>
      <c r="B5" t="s">
        <v>2060</v>
      </c>
      <c r="C5" t="s">
        <v>2059</v>
      </c>
      <c r="D5" t="s">
        <v>2064</v>
      </c>
    </row>
    <row r="6" spans="1:4" x14ac:dyDescent="0.35">
      <c r="A6" s="23" t="s">
        <v>1083</v>
      </c>
      <c r="B6" s="24">
        <v>17640</v>
      </c>
      <c r="C6" s="24">
        <v>22</v>
      </c>
      <c r="D6" s="24">
        <v>1470</v>
      </c>
    </row>
    <row r="7" spans="1:4" x14ac:dyDescent="0.35">
      <c r="A7" s="23" t="s">
        <v>29</v>
      </c>
      <c r="B7" s="24">
        <v>19608</v>
      </c>
      <c r="C7" s="24">
        <v>32</v>
      </c>
      <c r="D7" s="24">
        <v>1634</v>
      </c>
    </row>
    <row r="8" spans="1:4" x14ac:dyDescent="0.35">
      <c r="A8" s="23" t="s">
        <v>1649</v>
      </c>
      <c r="B8" s="24">
        <v>9144</v>
      </c>
      <c r="C8" s="24">
        <v>15</v>
      </c>
      <c r="D8" s="24">
        <v>762</v>
      </c>
    </row>
    <row r="9" spans="1:4" x14ac:dyDescent="0.35">
      <c r="A9" s="23" t="s">
        <v>145</v>
      </c>
      <c r="B9" s="24">
        <v>9852</v>
      </c>
      <c r="C9" s="24">
        <v>20</v>
      </c>
      <c r="D9" s="24">
        <v>821</v>
      </c>
    </row>
    <row r="10" spans="1:4" x14ac:dyDescent="0.35">
      <c r="A10" s="23" t="s">
        <v>57</v>
      </c>
      <c r="B10" s="24">
        <v>1464</v>
      </c>
      <c r="C10" s="24">
        <v>4</v>
      </c>
      <c r="D10" s="24">
        <v>122</v>
      </c>
    </row>
    <row r="11" spans="1:4" x14ac:dyDescent="0.35">
      <c r="A11" s="23" t="s">
        <v>2061</v>
      </c>
      <c r="B11" s="24">
        <v>57708</v>
      </c>
      <c r="C11" s="24">
        <v>93</v>
      </c>
      <c r="D11" s="24">
        <v>4809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workbookViewId="0">
      <selection activeCell="A4" sqref="A4:XFD4"/>
    </sheetView>
  </sheetViews>
  <sheetFormatPr defaultColWidth="11.453125" defaultRowHeight="14.5" outlineLevelCol="1" x14ac:dyDescent="0.35"/>
  <cols>
    <col min="4" max="4" width="30.81640625" customWidth="1"/>
    <col min="5" max="5" width="25.1796875" customWidth="1"/>
    <col min="6" max="6" width="21" hidden="1" customWidth="1"/>
    <col min="7" max="8" width="0" hidden="1" customWidth="1"/>
    <col min="9" max="19" width="10.81640625" customWidth="1" outlineLevel="1"/>
    <col min="21" max="24" width="0" hidden="1" customWidth="1" outlineLevel="1"/>
    <col min="25" max="25" width="11.453125" collapsed="1"/>
    <col min="26" max="35" width="10.81640625" customWidth="1" outlineLevel="1"/>
    <col min="37" max="40" width="10.81640625" hidden="1" customWidth="1" outlineLevel="1"/>
    <col min="41" max="41" width="43" hidden="1" customWidth="1" outlineLevel="1"/>
    <col min="42" max="42" width="11.1796875" customWidth="1" collapsed="1"/>
  </cols>
  <sheetData>
    <row r="1" spans="1:42" ht="43.5" x14ac:dyDescent="0.35">
      <c r="I1" s="64" t="s">
        <v>2065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76" t="s">
        <v>2066</v>
      </c>
      <c r="V1" s="77"/>
      <c r="W1" s="77"/>
      <c r="X1" s="77"/>
      <c r="Y1" s="77"/>
      <c r="Z1" s="80" t="s">
        <v>2067</v>
      </c>
      <c r="AA1" s="79"/>
      <c r="AB1" s="79"/>
      <c r="AC1" s="79"/>
      <c r="AD1" s="79"/>
      <c r="AE1" s="79"/>
      <c r="AF1" s="79"/>
      <c r="AG1" s="79"/>
      <c r="AH1" s="79"/>
      <c r="AI1" s="79"/>
      <c r="AJ1" s="72"/>
      <c r="AK1" s="81" t="s">
        <v>2068</v>
      </c>
      <c r="AL1" s="81"/>
      <c r="AM1" s="81"/>
      <c r="AN1" s="81"/>
      <c r="AO1" s="81"/>
      <c r="AP1" s="81"/>
    </row>
    <row r="2" spans="1:42" s="29" customFormat="1" ht="116" x14ac:dyDescent="0.35">
      <c r="A2" s="1" t="s">
        <v>1</v>
      </c>
      <c r="B2" s="1" t="s">
        <v>2</v>
      </c>
      <c r="C2" s="1" t="s">
        <v>3</v>
      </c>
      <c r="D2" s="1" t="s">
        <v>2069</v>
      </c>
      <c r="E2" s="1" t="s">
        <v>9</v>
      </c>
      <c r="F2" s="1" t="s">
        <v>2070</v>
      </c>
      <c r="G2" s="1" t="s">
        <v>2071</v>
      </c>
      <c r="H2" s="1" t="s">
        <v>2072</v>
      </c>
      <c r="I2" s="30" t="s">
        <v>10</v>
      </c>
      <c r="J2" s="30" t="s">
        <v>11</v>
      </c>
      <c r="K2" s="30" t="s">
        <v>15</v>
      </c>
      <c r="L2" s="30" t="s">
        <v>20</v>
      </c>
      <c r="M2" s="30" t="s">
        <v>24</v>
      </c>
      <c r="N2" s="30" t="s">
        <v>2073</v>
      </c>
      <c r="O2" s="30" t="s">
        <v>2074</v>
      </c>
      <c r="P2" s="30" t="s">
        <v>23</v>
      </c>
      <c r="Q2" s="30" t="s">
        <v>2075</v>
      </c>
      <c r="R2" s="30" t="s">
        <v>2076</v>
      </c>
      <c r="S2" s="30" t="s">
        <v>2077</v>
      </c>
      <c r="T2" s="70" t="s">
        <v>2065</v>
      </c>
      <c r="U2" s="73" t="s">
        <v>16</v>
      </c>
      <c r="V2" s="73" t="s">
        <v>17</v>
      </c>
      <c r="W2" s="74" t="s">
        <v>18</v>
      </c>
      <c r="X2" s="74" t="s">
        <v>19</v>
      </c>
      <c r="Y2" s="75" t="s">
        <v>2066</v>
      </c>
      <c r="Z2" s="78" t="s">
        <v>2078</v>
      </c>
      <c r="AA2" s="78" t="s">
        <v>2079</v>
      </c>
      <c r="AB2" s="78" t="s">
        <v>2080</v>
      </c>
      <c r="AC2" s="78" t="s">
        <v>2081</v>
      </c>
      <c r="AD2" s="78" t="s">
        <v>12</v>
      </c>
      <c r="AE2" s="78" t="s">
        <v>2082</v>
      </c>
      <c r="AF2" s="78" t="s">
        <v>2083</v>
      </c>
      <c r="AG2" s="78" t="s">
        <v>2084</v>
      </c>
      <c r="AH2" s="78" t="s">
        <v>2085</v>
      </c>
      <c r="AI2" s="91" t="s">
        <v>2086</v>
      </c>
      <c r="AJ2" s="82" t="s">
        <v>2067</v>
      </c>
      <c r="AK2" s="1" t="s">
        <v>2087</v>
      </c>
      <c r="AL2" s="1" t="s">
        <v>2088</v>
      </c>
      <c r="AM2" s="1" t="s">
        <v>2089</v>
      </c>
      <c r="AN2" s="1" t="s">
        <v>2090</v>
      </c>
      <c r="AO2" s="1" t="s">
        <v>2091</v>
      </c>
      <c r="AP2" s="81" t="s">
        <v>2068</v>
      </c>
    </row>
    <row r="3" spans="1:42" x14ac:dyDescent="0.35">
      <c r="A3" s="35">
        <v>1</v>
      </c>
      <c r="B3" s="8" t="s">
        <v>1649</v>
      </c>
      <c r="C3" s="8" t="s">
        <v>2021</v>
      </c>
      <c r="D3" s="8" t="s">
        <v>2092</v>
      </c>
      <c r="E3" s="9" t="s">
        <v>2024</v>
      </c>
      <c r="F3" s="90" t="s">
        <v>2093</v>
      </c>
      <c r="G3" s="8" t="s">
        <v>2094</v>
      </c>
      <c r="H3" s="26"/>
      <c r="I3" s="66" t="s">
        <v>432</v>
      </c>
      <c r="J3" s="202" t="s">
        <v>44</v>
      </c>
      <c r="K3" s="26">
        <v>1963</v>
      </c>
      <c r="L3" s="67">
        <v>410</v>
      </c>
      <c r="M3" s="67"/>
      <c r="N3" s="67">
        <v>430</v>
      </c>
      <c r="O3" s="26"/>
      <c r="P3" s="26"/>
      <c r="Q3" s="27">
        <v>0.375</v>
      </c>
      <c r="R3" s="26"/>
      <c r="S3" s="60" t="s">
        <v>2095</v>
      </c>
      <c r="T3" s="30"/>
      <c r="U3" s="26">
        <v>720</v>
      </c>
      <c r="V3" s="28">
        <v>360</v>
      </c>
      <c r="W3" s="26">
        <v>42</v>
      </c>
      <c r="X3" s="26">
        <f t="shared" ref="X3:X8" si="0">W3*12</f>
        <v>504</v>
      </c>
      <c r="Y3" s="71"/>
      <c r="Z3" s="38" t="s">
        <v>2096</v>
      </c>
      <c r="AA3" s="38" t="s">
        <v>2097</v>
      </c>
      <c r="AB3" s="38" t="s">
        <v>2095</v>
      </c>
      <c r="AC3" s="38" t="s">
        <v>2095</v>
      </c>
      <c r="AD3" s="26"/>
      <c r="AE3" s="38" t="s">
        <v>2095</v>
      </c>
      <c r="AF3" s="26" t="s">
        <v>2098</v>
      </c>
      <c r="AG3" s="53" t="s">
        <v>2095</v>
      </c>
      <c r="AH3" s="59">
        <v>4</v>
      </c>
      <c r="AI3" s="26" t="s">
        <v>2099</v>
      </c>
      <c r="AJ3" s="82"/>
      <c r="AK3" s="37">
        <v>174</v>
      </c>
      <c r="AL3" s="26">
        <v>5</v>
      </c>
      <c r="AM3" s="26">
        <v>9</v>
      </c>
      <c r="AN3" s="92">
        <v>0.73468751797348486</v>
      </c>
      <c r="AO3" s="26" t="s">
        <v>2100</v>
      </c>
      <c r="AP3" s="81"/>
    </row>
    <row r="4" spans="1:42" s="226" customFormat="1" x14ac:dyDescent="0.35">
      <c r="A4" s="209">
        <v>1</v>
      </c>
      <c r="B4" s="210" t="s">
        <v>1649</v>
      </c>
      <c r="C4" s="210" t="s">
        <v>2025</v>
      </c>
      <c r="D4" s="210" t="s">
        <v>2101</v>
      </c>
      <c r="E4" s="220" t="s">
        <v>2029</v>
      </c>
      <c r="F4" s="211" t="s">
        <v>2093</v>
      </c>
      <c r="G4" s="220"/>
      <c r="H4" s="212"/>
      <c r="I4" s="213" t="s">
        <v>412</v>
      </c>
      <c r="J4" s="214" t="s">
        <v>44</v>
      </c>
      <c r="K4" s="212">
        <v>1977</v>
      </c>
      <c r="L4" s="215">
        <v>552</v>
      </c>
      <c r="M4" s="215"/>
      <c r="N4" s="215">
        <v>230</v>
      </c>
      <c r="O4" s="212"/>
      <c r="P4" s="212"/>
      <c r="Q4" s="216">
        <v>0.6901408450704225</v>
      </c>
      <c r="R4" s="212"/>
      <c r="S4" s="201" t="s">
        <v>2095</v>
      </c>
      <c r="T4" s="217"/>
      <c r="U4" s="212">
        <v>1487</v>
      </c>
      <c r="V4" s="218">
        <v>743.5</v>
      </c>
      <c r="W4" s="212">
        <v>68</v>
      </c>
      <c r="X4" s="212">
        <f t="shared" si="0"/>
        <v>816</v>
      </c>
      <c r="Y4" s="219"/>
      <c r="Z4" s="220" t="s">
        <v>2102</v>
      </c>
      <c r="AA4" s="220" t="s">
        <v>2095</v>
      </c>
      <c r="AB4" s="220" t="s">
        <v>2095</v>
      </c>
      <c r="AC4" s="220" t="s">
        <v>2095</v>
      </c>
      <c r="AD4" s="212"/>
      <c r="AE4" s="220" t="s">
        <v>2095</v>
      </c>
      <c r="AF4" s="212" t="s">
        <v>2098</v>
      </c>
      <c r="AG4" s="221" t="s">
        <v>2095</v>
      </c>
      <c r="AH4" s="222">
        <v>4</v>
      </c>
      <c r="AI4" s="212" t="s">
        <v>2099</v>
      </c>
      <c r="AJ4" s="223"/>
      <c r="AK4" s="212">
        <v>174</v>
      </c>
      <c r="AL4" s="212">
        <v>6</v>
      </c>
      <c r="AM4" s="212">
        <v>10</v>
      </c>
      <c r="AN4" s="224">
        <v>0.81992471252272736</v>
      </c>
      <c r="AO4" s="212" t="s">
        <v>2100</v>
      </c>
      <c r="AP4" s="225"/>
    </row>
    <row r="5" spans="1:42" x14ac:dyDescent="0.35">
      <c r="A5" s="35">
        <v>15</v>
      </c>
      <c r="B5" s="8" t="s">
        <v>29</v>
      </c>
      <c r="C5" s="8" t="s">
        <v>875</v>
      </c>
      <c r="D5" s="8" t="s">
        <v>2103</v>
      </c>
      <c r="E5" s="9" t="s">
        <v>878</v>
      </c>
      <c r="F5" s="90" t="s">
        <v>2104</v>
      </c>
      <c r="G5" s="8">
        <v>3</v>
      </c>
      <c r="H5" s="26" t="s">
        <v>2105</v>
      </c>
      <c r="I5" s="66" t="s">
        <v>62</v>
      </c>
      <c r="J5" s="202" t="s">
        <v>37</v>
      </c>
      <c r="K5" s="26">
        <v>1997</v>
      </c>
      <c r="L5" s="67">
        <v>300</v>
      </c>
      <c r="M5" s="67"/>
      <c r="N5" s="67">
        <v>205</v>
      </c>
      <c r="O5" s="26"/>
      <c r="P5" s="26" t="s">
        <v>2106</v>
      </c>
      <c r="Q5" s="27">
        <v>1</v>
      </c>
      <c r="R5" s="26"/>
      <c r="S5" s="60" t="s">
        <v>2107</v>
      </c>
      <c r="T5" s="30"/>
      <c r="U5" s="26">
        <v>657</v>
      </c>
      <c r="V5" s="28">
        <v>328.5</v>
      </c>
      <c r="W5" s="26">
        <v>46</v>
      </c>
      <c r="X5" s="26">
        <f t="shared" si="0"/>
        <v>552</v>
      </c>
      <c r="Y5" s="71"/>
      <c r="Z5" s="38" t="s">
        <v>2096</v>
      </c>
      <c r="AA5" s="38" t="s">
        <v>2097</v>
      </c>
      <c r="AB5" s="38" t="s">
        <v>2095</v>
      </c>
      <c r="AC5" s="38" t="s">
        <v>2095</v>
      </c>
      <c r="AD5" s="26"/>
      <c r="AE5" s="38" t="s">
        <v>2095</v>
      </c>
      <c r="AF5" s="26" t="s">
        <v>2098</v>
      </c>
      <c r="AG5" s="53" t="s">
        <v>2095</v>
      </c>
      <c r="AH5" s="59">
        <v>4</v>
      </c>
      <c r="AI5" s="26" t="s">
        <v>2099</v>
      </c>
      <c r="AJ5" s="82"/>
      <c r="AK5" s="37">
        <v>162</v>
      </c>
      <c r="AL5" s="26">
        <v>2</v>
      </c>
      <c r="AM5" s="26">
        <v>26</v>
      </c>
      <c r="AN5" s="92">
        <v>0.95210340612499811</v>
      </c>
      <c r="AO5" s="26" t="s">
        <v>2108</v>
      </c>
      <c r="AP5" s="81"/>
    </row>
    <row r="6" spans="1:42" s="226" customFormat="1" x14ac:dyDescent="0.35">
      <c r="A6" s="209">
        <v>20</v>
      </c>
      <c r="B6" s="210" t="s">
        <v>29</v>
      </c>
      <c r="C6" s="210" t="s">
        <v>612</v>
      </c>
      <c r="D6" s="210" t="s">
        <v>2109</v>
      </c>
      <c r="E6" s="210" t="s">
        <v>615</v>
      </c>
      <c r="F6" s="211" t="s">
        <v>2110</v>
      </c>
      <c r="G6" s="210"/>
      <c r="H6" s="212" t="s">
        <v>2105</v>
      </c>
      <c r="I6" s="213" t="s">
        <v>62</v>
      </c>
      <c r="J6" s="214" t="s">
        <v>37</v>
      </c>
      <c r="K6" s="212">
        <v>2002</v>
      </c>
      <c r="L6" s="215">
        <v>265</v>
      </c>
      <c r="M6" s="215"/>
      <c r="N6" s="215">
        <v>200</v>
      </c>
      <c r="O6" s="212"/>
      <c r="P6" s="212"/>
      <c r="Q6" s="216">
        <v>1</v>
      </c>
      <c r="R6" s="212"/>
      <c r="S6" s="201" t="s">
        <v>2095</v>
      </c>
      <c r="T6" s="217"/>
      <c r="U6" s="212">
        <v>645</v>
      </c>
      <c r="V6" s="218">
        <v>322.5</v>
      </c>
      <c r="W6" s="212">
        <v>44</v>
      </c>
      <c r="X6" s="212">
        <f t="shared" si="0"/>
        <v>528</v>
      </c>
      <c r="Y6" s="219"/>
      <c r="Z6" s="220" t="s">
        <v>2096</v>
      </c>
      <c r="AA6" s="220" t="s">
        <v>2095</v>
      </c>
      <c r="AB6" s="220" t="s">
        <v>2095</v>
      </c>
      <c r="AC6" s="220" t="s">
        <v>2095</v>
      </c>
      <c r="AD6" s="212"/>
      <c r="AE6" s="220" t="s">
        <v>2095</v>
      </c>
      <c r="AF6" s="212" t="s">
        <v>2098</v>
      </c>
      <c r="AG6" s="221" t="s">
        <v>2095</v>
      </c>
      <c r="AH6" s="222">
        <v>3</v>
      </c>
      <c r="AI6" s="212" t="s">
        <v>2099</v>
      </c>
      <c r="AJ6" s="223"/>
      <c r="AK6" s="212">
        <v>56</v>
      </c>
      <c r="AL6" s="212">
        <v>2</v>
      </c>
      <c r="AM6" s="212">
        <v>25</v>
      </c>
      <c r="AN6" s="224">
        <v>0.76078857009848289</v>
      </c>
      <c r="AO6" s="212" t="s">
        <v>2108</v>
      </c>
      <c r="AP6" s="225"/>
    </row>
    <row r="7" spans="1:42" s="226" customFormat="1" x14ac:dyDescent="0.35">
      <c r="A7" s="227">
        <v>26</v>
      </c>
      <c r="B7" s="210" t="s">
        <v>145</v>
      </c>
      <c r="C7" s="210" t="s">
        <v>254</v>
      </c>
      <c r="D7" s="210" t="s">
        <v>2111</v>
      </c>
      <c r="E7" s="210" t="s">
        <v>383</v>
      </c>
      <c r="F7" s="211" t="s">
        <v>2112</v>
      </c>
      <c r="G7" s="210"/>
      <c r="H7" s="212" t="s">
        <v>2105</v>
      </c>
      <c r="I7" s="213" t="s">
        <v>62</v>
      </c>
      <c r="J7" s="214" t="s">
        <v>37</v>
      </c>
      <c r="K7" s="212">
        <v>2017</v>
      </c>
      <c r="L7" s="215">
        <v>195</v>
      </c>
      <c r="M7" s="215"/>
      <c r="N7" s="215" t="e">
        <v>#N/A</v>
      </c>
      <c r="O7" s="212"/>
      <c r="P7" s="212"/>
      <c r="Q7" s="216">
        <v>1</v>
      </c>
      <c r="R7" s="212"/>
      <c r="S7" s="201" t="s">
        <v>2095</v>
      </c>
      <c r="T7" s="217"/>
      <c r="U7" s="212">
        <v>589</v>
      </c>
      <c r="V7" s="218">
        <v>294.5</v>
      </c>
      <c r="W7" s="212">
        <v>21</v>
      </c>
      <c r="X7" s="212">
        <f t="shared" si="0"/>
        <v>252</v>
      </c>
      <c r="Y7" s="219"/>
      <c r="Z7" s="220" t="s">
        <v>2096</v>
      </c>
      <c r="AA7" s="220" t="s">
        <v>2097</v>
      </c>
      <c r="AB7" s="220" t="s">
        <v>2095</v>
      </c>
      <c r="AC7" s="220" t="s">
        <v>2095</v>
      </c>
      <c r="AD7" s="212"/>
      <c r="AE7" s="220" t="s">
        <v>2095</v>
      </c>
      <c r="AF7" s="228" t="s">
        <v>2095</v>
      </c>
      <c r="AG7" s="221" t="s">
        <v>2095</v>
      </c>
      <c r="AH7" s="222">
        <v>2</v>
      </c>
      <c r="AI7" s="212" t="s">
        <v>2095</v>
      </c>
      <c r="AJ7" s="223"/>
      <c r="AK7" s="212">
        <v>25</v>
      </c>
      <c r="AL7" s="212">
        <v>0</v>
      </c>
      <c r="AM7" s="212">
        <v>5</v>
      </c>
      <c r="AN7" s="224">
        <v>2.3509431725568182</v>
      </c>
      <c r="AO7" s="212" t="s">
        <v>2113</v>
      </c>
      <c r="AP7" s="225"/>
    </row>
    <row r="8" spans="1:42" ht="29" x14ac:dyDescent="0.35">
      <c r="A8" s="36">
        <v>26</v>
      </c>
      <c r="B8" s="8" t="s">
        <v>145</v>
      </c>
      <c r="C8" s="8" t="s">
        <v>384</v>
      </c>
      <c r="D8" s="8" t="s">
        <v>2114</v>
      </c>
      <c r="E8" s="8" t="s">
        <v>387</v>
      </c>
      <c r="F8" s="90" t="s">
        <v>2115</v>
      </c>
      <c r="G8" s="8"/>
      <c r="H8" s="26"/>
      <c r="I8" s="66" t="s">
        <v>36</v>
      </c>
      <c r="J8" s="202" t="s">
        <v>37</v>
      </c>
      <c r="K8" s="26">
        <v>1960</v>
      </c>
      <c r="L8" s="67">
        <v>1000</v>
      </c>
      <c r="M8" s="67"/>
      <c r="N8" s="67">
        <v>890</v>
      </c>
      <c r="O8" s="26"/>
      <c r="P8" s="26"/>
      <c r="Q8" s="27">
        <v>0.79411764705882348</v>
      </c>
      <c r="R8" s="26"/>
      <c r="S8" s="60" t="s">
        <v>2107</v>
      </c>
      <c r="T8" s="30"/>
      <c r="U8" s="26">
        <v>2188</v>
      </c>
      <c r="V8" s="28">
        <v>1094</v>
      </c>
      <c r="W8" s="26">
        <v>110</v>
      </c>
      <c r="X8" s="26">
        <f t="shared" si="0"/>
        <v>1320</v>
      </c>
      <c r="Y8" s="71"/>
      <c r="Z8" s="38" t="s">
        <v>2116</v>
      </c>
      <c r="AA8" s="38" t="s">
        <v>2095</v>
      </c>
      <c r="AB8" s="38" t="s">
        <v>2117</v>
      </c>
      <c r="AC8" s="38" t="s">
        <v>2095</v>
      </c>
      <c r="AD8" s="26"/>
      <c r="AE8" s="38" t="s">
        <v>2095</v>
      </c>
      <c r="AF8" s="14" t="s">
        <v>2095</v>
      </c>
      <c r="AG8" s="53" t="s">
        <v>2095</v>
      </c>
      <c r="AH8" s="59">
        <v>2</v>
      </c>
      <c r="AI8" s="37" t="s">
        <v>2095</v>
      </c>
      <c r="AJ8" s="82"/>
      <c r="AK8" s="37">
        <v>25</v>
      </c>
      <c r="AL8" s="26">
        <v>0</v>
      </c>
      <c r="AM8" s="26">
        <v>9</v>
      </c>
      <c r="AN8" s="92">
        <v>1.4736346711647708</v>
      </c>
      <c r="AO8" s="26" t="s">
        <v>2113</v>
      </c>
      <c r="AP8" s="81"/>
    </row>
  </sheetData>
  <autoFilter ref="A2:AP2">
    <sortState ref="A3:AP9">
      <sortCondition ref="A2:A9"/>
    </sortState>
  </autoFilter>
  <conditionalFormatting sqref="C2:D2">
    <cfRule type="duplicateValues" dxfId="84" priority="9"/>
  </conditionalFormatting>
  <conditionalFormatting sqref="C3:D3">
    <cfRule type="duplicateValues" dxfId="83" priority="8"/>
  </conditionalFormatting>
  <conditionalFormatting sqref="C4:D4">
    <cfRule type="duplicateValues" dxfId="82" priority="5"/>
  </conditionalFormatting>
  <conditionalFormatting sqref="C5:D5">
    <cfRule type="duplicateValues" dxfId="81" priority="4"/>
  </conditionalFormatting>
  <conditionalFormatting sqref="C7:D7">
    <cfRule type="duplicateValues" dxfId="80" priority="2"/>
  </conditionalFormatting>
  <conditionalFormatting sqref="C8:D8">
    <cfRule type="duplicateValues" dxfId="79" priority="1"/>
  </conditionalFormatting>
  <conditionalFormatting sqref="C6:D6">
    <cfRule type="duplicateValues" dxfId="78" priority="5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R109"/>
  <sheetViews>
    <sheetView tabSelected="1" workbookViewId="0">
      <pane ySplit="2" topLeftCell="A3" activePane="bottomLeft" state="frozen"/>
      <selection pane="bottomLeft" activeCell="F12" sqref="F12"/>
    </sheetView>
  </sheetViews>
  <sheetFormatPr defaultColWidth="8.81640625" defaultRowHeight="14.5" outlineLevelCol="1" x14ac:dyDescent="0.35"/>
  <cols>
    <col min="1" max="1" width="14.26953125" customWidth="1"/>
    <col min="2" max="2" width="12.26953125" customWidth="1"/>
    <col min="3" max="3" width="16.453125" customWidth="1"/>
    <col min="4" max="4" width="51.26953125" customWidth="1"/>
    <col min="5" max="7" width="22.7265625" customWidth="1"/>
    <col min="8" max="8" width="22.7265625" hidden="1" customWidth="1"/>
    <col min="9" max="9" width="29.1796875" hidden="1" customWidth="1"/>
    <col min="10" max="10" width="10.453125" hidden="1" customWidth="1" outlineLevel="1"/>
    <col min="11" max="11" width="23" hidden="1" customWidth="1" outlineLevel="1"/>
    <col min="12" max="13" width="8.81640625" hidden="1" customWidth="1" outlineLevel="1"/>
    <col min="14" max="14" width="13.1796875" hidden="1" customWidth="1" outlineLevel="1"/>
    <col min="15" max="16" width="8.81640625" hidden="1" customWidth="1" outlineLevel="1"/>
    <col min="17" max="18" width="9.1796875" hidden="1" customWidth="1" outlineLevel="1"/>
    <col min="19" max="19" width="10.1796875" hidden="1" customWidth="1" outlineLevel="1"/>
    <col min="20" max="20" width="9.1796875" hidden="1" customWidth="1" outlineLevel="1"/>
    <col min="21" max="21" width="12.453125" customWidth="1" collapsed="1"/>
    <col min="22" max="22" width="9.1796875" hidden="1" customWidth="1" outlineLevel="1"/>
    <col min="23" max="23" width="19.453125" hidden="1" customWidth="1" outlineLevel="1"/>
    <col min="24" max="24" width="8.81640625" hidden="1" customWidth="1" outlineLevel="1"/>
    <col min="25" max="25" width="10" hidden="1" customWidth="1" outlineLevel="1"/>
    <col min="26" max="26" width="10" customWidth="1" collapsed="1"/>
    <col min="27" max="28" width="17.7265625" hidden="1" customWidth="1" outlineLevel="1"/>
    <col min="29" max="29" width="14.453125" hidden="1" customWidth="1" outlineLevel="1"/>
    <col min="30" max="30" width="9.7265625" hidden="1" customWidth="1" outlineLevel="1"/>
    <col min="31" max="32" width="9.1796875" hidden="1" customWidth="1" outlineLevel="1"/>
    <col min="33" max="33" width="17.453125" hidden="1" customWidth="1" outlineLevel="1"/>
    <col min="34" max="36" width="8.81640625" hidden="1" customWidth="1" outlineLevel="1"/>
    <col min="37" max="37" width="13.453125" customWidth="1" collapsed="1"/>
    <col min="38" max="38" width="13.26953125" hidden="1" customWidth="1" outlineLevel="1"/>
    <col min="39" max="39" width="11.26953125" hidden="1" customWidth="1" outlineLevel="1"/>
    <col min="40" max="41" width="8.81640625" hidden="1" customWidth="1" outlineLevel="1"/>
    <col min="42" max="42" width="64.453125" hidden="1" customWidth="1" outlineLevel="1"/>
    <col min="43" max="43" width="8.81640625" collapsed="1"/>
    <col min="44" max="44" width="0" hidden="1" customWidth="1"/>
    <col min="45" max="16384" width="8.81640625" style="229"/>
  </cols>
  <sheetData>
    <row r="1" spans="1:44" ht="29" x14ac:dyDescent="0.35">
      <c r="J1" s="64" t="s">
        <v>2065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6" t="s">
        <v>2066</v>
      </c>
      <c r="W1" s="77"/>
      <c r="X1" s="77"/>
      <c r="Y1" s="77"/>
      <c r="Z1" s="77"/>
      <c r="AA1" s="80" t="s">
        <v>2067</v>
      </c>
      <c r="AB1" s="79"/>
      <c r="AC1" s="79"/>
      <c r="AD1" s="79"/>
      <c r="AE1" s="79"/>
      <c r="AF1" s="79"/>
      <c r="AG1" s="79"/>
      <c r="AH1" s="79"/>
      <c r="AI1" s="79"/>
      <c r="AJ1" s="79"/>
      <c r="AK1" s="72"/>
      <c r="AL1" s="81" t="s">
        <v>2068</v>
      </c>
      <c r="AM1" s="81"/>
      <c r="AN1" s="81"/>
      <c r="AO1" s="81"/>
      <c r="AP1" s="81"/>
      <c r="AQ1" s="81"/>
      <c r="AR1" s="204" t="s">
        <v>2118</v>
      </c>
    </row>
    <row r="2" spans="1:44" s="256" customFormat="1" ht="72.5" x14ac:dyDescent="0.35">
      <c r="A2" s="1" t="s">
        <v>1</v>
      </c>
      <c r="B2" s="1" t="s">
        <v>2</v>
      </c>
      <c r="C2" s="1" t="s">
        <v>3</v>
      </c>
      <c r="D2" s="1" t="s">
        <v>2069</v>
      </c>
      <c r="E2" s="1" t="s">
        <v>9</v>
      </c>
      <c r="F2" s="1" t="s">
        <v>2119</v>
      </c>
      <c r="G2" s="1" t="s">
        <v>2120</v>
      </c>
      <c r="H2" s="1" t="s">
        <v>2062</v>
      </c>
      <c r="I2" s="1" t="s">
        <v>2072</v>
      </c>
      <c r="J2" s="30" t="s">
        <v>10</v>
      </c>
      <c r="K2" s="30" t="s">
        <v>11</v>
      </c>
      <c r="L2" s="30" t="s">
        <v>15</v>
      </c>
      <c r="M2" s="30" t="s">
        <v>20</v>
      </c>
      <c r="N2" s="30" t="s">
        <v>24</v>
      </c>
      <c r="O2" s="30" t="s">
        <v>2073</v>
      </c>
      <c r="P2" s="30" t="s">
        <v>2074</v>
      </c>
      <c r="Q2" s="30" t="s">
        <v>23</v>
      </c>
      <c r="R2" s="30" t="s">
        <v>2075</v>
      </c>
      <c r="S2" s="30" t="s">
        <v>2076</v>
      </c>
      <c r="T2" s="30" t="s">
        <v>2077</v>
      </c>
      <c r="U2" s="70" t="s">
        <v>2065</v>
      </c>
      <c r="V2" s="73" t="s">
        <v>16</v>
      </c>
      <c r="W2" s="73" t="s">
        <v>17</v>
      </c>
      <c r="X2" s="74" t="s">
        <v>18</v>
      </c>
      <c r="Y2" s="74" t="s">
        <v>19</v>
      </c>
      <c r="Z2" s="75" t="s">
        <v>2066</v>
      </c>
      <c r="AA2" s="78" t="s">
        <v>2078</v>
      </c>
      <c r="AB2" s="78" t="s">
        <v>2079</v>
      </c>
      <c r="AC2" s="78" t="s">
        <v>2080</v>
      </c>
      <c r="AD2" s="78" t="s">
        <v>2081</v>
      </c>
      <c r="AE2" s="78" t="s">
        <v>12</v>
      </c>
      <c r="AF2" s="78" t="s">
        <v>2082</v>
      </c>
      <c r="AG2" s="78" t="s">
        <v>2083</v>
      </c>
      <c r="AH2" s="78" t="s">
        <v>2084</v>
      </c>
      <c r="AI2" s="78" t="s">
        <v>2085</v>
      </c>
      <c r="AJ2" s="91" t="s">
        <v>2086</v>
      </c>
      <c r="AK2" s="82" t="s">
        <v>2067</v>
      </c>
      <c r="AL2" s="1" t="s">
        <v>2087</v>
      </c>
      <c r="AM2" s="1" t="s">
        <v>2088</v>
      </c>
      <c r="AN2" s="1" t="s">
        <v>2089</v>
      </c>
      <c r="AO2" s="1" t="s">
        <v>2090</v>
      </c>
      <c r="AP2" s="1" t="s">
        <v>2091</v>
      </c>
      <c r="AQ2" s="81" t="s">
        <v>2068</v>
      </c>
      <c r="AR2" s="205" t="s">
        <v>2121</v>
      </c>
    </row>
    <row r="3" spans="1:44" ht="29" x14ac:dyDescent="0.35">
      <c r="A3" s="35">
        <v>1</v>
      </c>
      <c r="B3" s="8" t="s">
        <v>1649</v>
      </c>
      <c r="C3" s="8" t="s">
        <v>2051</v>
      </c>
      <c r="D3" s="8" t="s">
        <v>2122</v>
      </c>
      <c r="E3" s="9" t="s">
        <v>2054</v>
      </c>
      <c r="F3" s="90">
        <v>10002</v>
      </c>
      <c r="G3" s="90" t="s">
        <v>2123</v>
      </c>
      <c r="H3" s="90">
        <v>1</v>
      </c>
      <c r="I3" s="67" t="s">
        <v>2124</v>
      </c>
      <c r="J3" s="66" t="s">
        <v>36</v>
      </c>
      <c r="K3" s="202" t="s">
        <v>37</v>
      </c>
      <c r="L3" s="67">
        <v>1904</v>
      </c>
      <c r="M3" s="202">
        <v>150</v>
      </c>
      <c r="N3" s="202"/>
      <c r="O3" s="202">
        <v>920</v>
      </c>
      <c r="P3" s="67"/>
      <c r="Q3" s="67"/>
      <c r="R3" s="68">
        <v>0.75757575757575757</v>
      </c>
      <c r="S3" s="67"/>
      <c r="T3" s="69" t="s">
        <v>2095</v>
      </c>
      <c r="U3" s="63"/>
      <c r="V3" s="26">
        <v>1050</v>
      </c>
      <c r="W3" s="28">
        <v>525</v>
      </c>
      <c r="X3" s="26">
        <v>59</v>
      </c>
      <c r="Y3" s="26">
        <f t="shared" ref="Y3:Y34" si="0">X3*12</f>
        <v>708</v>
      </c>
      <c r="Z3" s="71"/>
      <c r="AA3" s="38" t="s">
        <v>2125</v>
      </c>
      <c r="AB3" s="38" t="s">
        <v>2097</v>
      </c>
      <c r="AC3" s="38" t="s">
        <v>2126</v>
      </c>
      <c r="AD3" s="38" t="s">
        <v>2127</v>
      </c>
      <c r="AE3" s="26" t="s">
        <v>2128</v>
      </c>
      <c r="AF3" s="38" t="s">
        <v>2129</v>
      </c>
      <c r="AG3" s="26" t="s">
        <v>2098</v>
      </c>
      <c r="AH3" s="53" t="s">
        <v>2095</v>
      </c>
      <c r="AI3" s="59">
        <v>6</v>
      </c>
      <c r="AJ3" s="26" t="s">
        <v>2130</v>
      </c>
      <c r="AK3" s="82"/>
      <c r="AL3" s="37">
        <v>174</v>
      </c>
      <c r="AM3" s="26">
        <v>0</v>
      </c>
      <c r="AN3" s="26">
        <v>21</v>
      </c>
      <c r="AO3" s="92">
        <v>0.90900234166855864</v>
      </c>
      <c r="AP3" s="26" t="s">
        <v>2100</v>
      </c>
      <c r="AQ3" s="81"/>
      <c r="AR3" s="26" t="s">
        <v>2107</v>
      </c>
    </row>
    <row r="4" spans="1:44" x14ac:dyDescent="0.35">
      <c r="A4" s="35">
        <v>1</v>
      </c>
      <c r="B4" s="8" t="s">
        <v>1649</v>
      </c>
      <c r="C4" s="8" t="s">
        <v>2036</v>
      </c>
      <c r="D4" s="8" t="s">
        <v>2131</v>
      </c>
      <c r="E4" s="9" t="s">
        <v>2040</v>
      </c>
      <c r="F4" s="90">
        <v>10002</v>
      </c>
      <c r="G4" s="90" t="s">
        <v>2132</v>
      </c>
      <c r="H4" s="9">
        <v>1</v>
      </c>
      <c r="I4" s="26"/>
      <c r="J4" s="66" t="s">
        <v>432</v>
      </c>
      <c r="K4" s="202" t="s">
        <v>44</v>
      </c>
      <c r="L4" s="67">
        <v>1905</v>
      </c>
      <c r="M4" s="202">
        <v>620</v>
      </c>
      <c r="N4" s="202"/>
      <c r="O4" s="202">
        <v>600</v>
      </c>
      <c r="P4" s="26"/>
      <c r="Q4" s="26"/>
      <c r="R4" s="27">
        <v>0.94117647058823528</v>
      </c>
      <c r="S4" s="26"/>
      <c r="T4" s="60" t="s">
        <v>2095</v>
      </c>
      <c r="U4" s="30"/>
      <c r="V4" s="26">
        <v>1295</v>
      </c>
      <c r="W4" s="28">
        <v>647.5</v>
      </c>
      <c r="X4" s="26">
        <v>61</v>
      </c>
      <c r="Y4" s="26">
        <f t="shared" si="0"/>
        <v>732</v>
      </c>
      <c r="Z4" s="71"/>
      <c r="AA4" s="38" t="s">
        <v>2133</v>
      </c>
      <c r="AB4" s="38" t="s">
        <v>2095</v>
      </c>
      <c r="AC4" s="38" t="s">
        <v>2095</v>
      </c>
      <c r="AD4" s="38" t="s">
        <v>2127</v>
      </c>
      <c r="AE4" s="26"/>
      <c r="AF4" s="38" t="s">
        <v>2129</v>
      </c>
      <c r="AG4" s="26" t="s">
        <v>2098</v>
      </c>
      <c r="AH4" s="53" t="s">
        <v>2095</v>
      </c>
      <c r="AI4" s="59">
        <v>5</v>
      </c>
      <c r="AJ4" s="26" t="s">
        <v>2130</v>
      </c>
      <c r="AK4" s="82"/>
      <c r="AL4" s="37">
        <v>174</v>
      </c>
      <c r="AM4" s="26">
        <v>3</v>
      </c>
      <c r="AN4" s="26">
        <v>22</v>
      </c>
      <c r="AO4" s="92">
        <v>1.0153000540719679</v>
      </c>
      <c r="AP4" s="26" t="s">
        <v>2134</v>
      </c>
      <c r="AQ4" s="81"/>
      <c r="AR4" s="26"/>
    </row>
    <row r="5" spans="1:44" x14ac:dyDescent="0.35">
      <c r="A5" s="35">
        <v>2</v>
      </c>
      <c r="B5" s="8" t="s">
        <v>1649</v>
      </c>
      <c r="C5" s="8" t="s">
        <v>1924</v>
      </c>
      <c r="D5" s="8" t="s">
        <v>2135</v>
      </c>
      <c r="E5" s="9" t="s">
        <v>1927</v>
      </c>
      <c r="F5" s="90">
        <v>10282</v>
      </c>
      <c r="G5" s="90" t="s">
        <v>2136</v>
      </c>
      <c r="H5" s="8">
        <v>3</v>
      </c>
      <c r="I5" s="26" t="s">
        <v>2137</v>
      </c>
      <c r="J5" s="66" t="s">
        <v>62</v>
      </c>
      <c r="K5" s="202" t="s">
        <v>37</v>
      </c>
      <c r="L5" s="67">
        <v>1959</v>
      </c>
      <c r="M5" s="202">
        <v>299</v>
      </c>
      <c r="N5" s="202"/>
      <c r="O5" s="202">
        <v>300</v>
      </c>
      <c r="P5" s="26"/>
      <c r="Q5" s="26"/>
      <c r="R5" s="27">
        <v>1</v>
      </c>
      <c r="S5" s="26"/>
      <c r="T5" s="60" t="s">
        <v>2095</v>
      </c>
      <c r="U5" s="30"/>
      <c r="V5" s="26">
        <v>663</v>
      </c>
      <c r="W5" s="28">
        <v>331.5</v>
      </c>
      <c r="X5" s="26">
        <v>39</v>
      </c>
      <c r="Y5" s="26">
        <f t="shared" si="0"/>
        <v>468</v>
      </c>
      <c r="Z5" s="71"/>
      <c r="AA5" s="38" t="s">
        <v>2125</v>
      </c>
      <c r="AB5" s="38" t="s">
        <v>2097</v>
      </c>
      <c r="AC5" s="38" t="s">
        <v>2095</v>
      </c>
      <c r="AD5" s="38" t="s">
        <v>2095</v>
      </c>
      <c r="AE5" s="26"/>
      <c r="AF5" s="38" t="s">
        <v>2095</v>
      </c>
      <c r="AG5" s="26" t="s">
        <v>2098</v>
      </c>
      <c r="AH5" s="53" t="s">
        <v>2095</v>
      </c>
      <c r="AI5" s="59">
        <v>5</v>
      </c>
      <c r="AJ5" s="26" t="s">
        <v>2099</v>
      </c>
      <c r="AK5" s="82"/>
      <c r="AL5" s="37">
        <v>568</v>
      </c>
      <c r="AM5" s="26">
        <v>8</v>
      </c>
      <c r="AN5" s="26">
        <v>30</v>
      </c>
      <c r="AO5" s="92">
        <v>0.66223579753030304</v>
      </c>
      <c r="AP5" s="26" t="s">
        <v>2134</v>
      </c>
      <c r="AQ5" s="81"/>
      <c r="AR5" s="26" t="s">
        <v>2107</v>
      </c>
    </row>
    <row r="6" spans="1:44" x14ac:dyDescent="0.35">
      <c r="A6" s="35">
        <v>2</v>
      </c>
      <c r="B6" s="8" t="s">
        <v>1649</v>
      </c>
      <c r="C6" s="8" t="s">
        <v>1939</v>
      </c>
      <c r="D6" s="8" t="s">
        <v>2138</v>
      </c>
      <c r="E6" s="9" t="s">
        <v>1942</v>
      </c>
      <c r="F6" s="90">
        <v>10075</v>
      </c>
      <c r="G6" s="90" t="s">
        <v>2139</v>
      </c>
      <c r="H6" s="8">
        <v>3</v>
      </c>
      <c r="I6" s="26"/>
      <c r="J6" s="66" t="s">
        <v>55</v>
      </c>
      <c r="K6" s="202" t="s">
        <v>44</v>
      </c>
      <c r="L6" s="67">
        <v>1960</v>
      </c>
      <c r="M6" s="202">
        <v>300</v>
      </c>
      <c r="N6" s="202"/>
      <c r="O6" s="202">
        <v>366</v>
      </c>
      <c r="P6" s="26"/>
      <c r="Q6" s="26"/>
      <c r="R6" s="27">
        <v>0.8571428571428571</v>
      </c>
      <c r="S6" s="26"/>
      <c r="T6" s="60" t="s">
        <v>2095</v>
      </c>
      <c r="U6" s="30"/>
      <c r="V6" s="26">
        <v>974</v>
      </c>
      <c r="W6" s="28">
        <v>487</v>
      </c>
      <c r="X6" s="26">
        <v>49</v>
      </c>
      <c r="Y6" s="26">
        <f t="shared" si="0"/>
        <v>588</v>
      </c>
      <c r="Z6" s="71"/>
      <c r="AA6" s="38" t="s">
        <v>2125</v>
      </c>
      <c r="AB6" s="38" t="s">
        <v>2097</v>
      </c>
      <c r="AC6" s="38" t="s">
        <v>2095</v>
      </c>
      <c r="AD6" s="38" t="s">
        <v>2095</v>
      </c>
      <c r="AE6" s="26"/>
      <c r="AF6" s="38" t="s">
        <v>2095</v>
      </c>
      <c r="AG6" s="26" t="s">
        <v>2098</v>
      </c>
      <c r="AH6" s="53" t="s">
        <v>2095</v>
      </c>
      <c r="AI6" s="59">
        <v>5</v>
      </c>
      <c r="AJ6" s="26" t="s">
        <v>2099</v>
      </c>
      <c r="AK6" s="178"/>
      <c r="AL6" s="37">
        <v>568</v>
      </c>
      <c r="AM6" s="26">
        <v>1</v>
      </c>
      <c r="AN6" s="26">
        <v>18</v>
      </c>
      <c r="AO6" s="92">
        <v>0.3689557209621212</v>
      </c>
      <c r="AP6" s="26" t="s">
        <v>2140</v>
      </c>
      <c r="AQ6" s="81"/>
      <c r="AR6" s="26" t="s">
        <v>2107</v>
      </c>
    </row>
    <row r="7" spans="1:44" x14ac:dyDescent="0.35">
      <c r="A7" s="176">
        <v>2</v>
      </c>
      <c r="B7" s="176" t="s">
        <v>1649</v>
      </c>
      <c r="C7" s="176" t="s">
        <v>2141</v>
      </c>
      <c r="D7" s="177" t="s">
        <v>2142</v>
      </c>
      <c r="E7" s="177" t="s">
        <v>2143</v>
      </c>
      <c r="F7" s="177">
        <v>10021</v>
      </c>
      <c r="G7" s="177" t="s">
        <v>2144</v>
      </c>
      <c r="H7" s="14" t="s">
        <v>2145</v>
      </c>
      <c r="I7" s="26"/>
      <c r="J7" s="67"/>
      <c r="K7" s="67"/>
      <c r="L7" s="67"/>
      <c r="M7" s="67"/>
      <c r="N7" s="67"/>
      <c r="O7" s="67"/>
      <c r="P7" s="26"/>
      <c r="Q7" s="26"/>
      <c r="R7" s="26"/>
      <c r="S7" s="26"/>
      <c r="T7" s="53"/>
      <c r="U7" s="165"/>
      <c r="V7" s="26"/>
      <c r="W7" s="26"/>
      <c r="X7" s="175">
        <v>10</v>
      </c>
      <c r="Y7" s="26">
        <f t="shared" si="0"/>
        <v>120</v>
      </c>
      <c r="Z7" s="71"/>
      <c r="AA7" s="26"/>
      <c r="AB7" s="9" t="s">
        <v>2097</v>
      </c>
      <c r="AC7" s="26"/>
      <c r="AD7" s="26"/>
      <c r="AE7" s="26"/>
      <c r="AF7" s="26"/>
      <c r="AG7" s="26"/>
      <c r="AH7" s="53"/>
      <c r="AI7" s="59"/>
      <c r="AJ7" s="26"/>
      <c r="AK7" s="178"/>
      <c r="AL7" s="26"/>
      <c r="AM7" s="26"/>
      <c r="AN7" s="26"/>
      <c r="AO7" s="26"/>
      <c r="AP7" s="26"/>
      <c r="AQ7" s="81"/>
      <c r="AR7" s="26" t="s">
        <v>2107</v>
      </c>
    </row>
    <row r="8" spans="1:44" x14ac:dyDescent="0.35">
      <c r="A8" s="35">
        <v>3</v>
      </c>
      <c r="B8" s="8" t="s">
        <v>1649</v>
      </c>
      <c r="C8" s="8" t="s">
        <v>1858</v>
      </c>
      <c r="D8" s="8" t="s">
        <v>2146</v>
      </c>
      <c r="E8" s="9" t="s">
        <v>1862</v>
      </c>
      <c r="F8" s="90">
        <v>10025</v>
      </c>
      <c r="G8" s="90" t="s">
        <v>2147</v>
      </c>
      <c r="H8" s="9">
        <v>1</v>
      </c>
      <c r="I8" s="26" t="s">
        <v>2148</v>
      </c>
      <c r="J8" s="66" t="s">
        <v>36</v>
      </c>
      <c r="K8" s="202" t="s">
        <v>37</v>
      </c>
      <c r="L8" s="67">
        <v>1906</v>
      </c>
      <c r="M8" s="202">
        <v>400</v>
      </c>
      <c r="N8" s="202"/>
      <c r="O8" s="202">
        <v>450</v>
      </c>
      <c r="P8" s="26"/>
      <c r="Q8" s="26"/>
      <c r="R8" s="27">
        <v>0.8771929824561403</v>
      </c>
      <c r="S8" s="26"/>
      <c r="T8" s="60" t="s">
        <v>2095</v>
      </c>
      <c r="U8" s="165"/>
      <c r="V8" s="26">
        <v>995</v>
      </c>
      <c r="W8" s="28">
        <v>497.5</v>
      </c>
      <c r="X8" s="26">
        <v>57</v>
      </c>
      <c r="Y8" s="26">
        <f t="shared" si="0"/>
        <v>684</v>
      </c>
      <c r="Z8" s="71"/>
      <c r="AA8" s="38" t="s">
        <v>2125</v>
      </c>
      <c r="AB8" s="38" t="s">
        <v>2095</v>
      </c>
      <c r="AC8" s="38" t="s">
        <v>2095</v>
      </c>
      <c r="AD8" s="38" t="s">
        <v>2127</v>
      </c>
      <c r="AE8" s="26"/>
      <c r="AF8" s="38" t="s">
        <v>2095</v>
      </c>
      <c r="AG8" s="26" t="s">
        <v>2098</v>
      </c>
      <c r="AH8" s="53" t="s">
        <v>2095</v>
      </c>
      <c r="AI8" s="59">
        <v>5</v>
      </c>
      <c r="AJ8" s="26" t="s">
        <v>2130</v>
      </c>
      <c r="AK8" s="178"/>
      <c r="AL8" s="37">
        <v>286</v>
      </c>
      <c r="AM8" s="26">
        <v>4</v>
      </c>
      <c r="AN8" s="26">
        <v>8</v>
      </c>
      <c r="AO8" s="92">
        <v>0.95722673382007384</v>
      </c>
      <c r="AP8" s="26" t="s">
        <v>2149</v>
      </c>
      <c r="AQ8" s="81"/>
      <c r="AR8" s="26"/>
    </row>
    <row r="9" spans="1:44" x14ac:dyDescent="0.35">
      <c r="A9" s="35">
        <v>3</v>
      </c>
      <c r="B9" s="8" t="s">
        <v>1649</v>
      </c>
      <c r="C9" s="8" t="s">
        <v>1881</v>
      </c>
      <c r="D9" s="8" t="s">
        <v>2150</v>
      </c>
      <c r="E9" s="9" t="s">
        <v>1884</v>
      </c>
      <c r="F9" s="90">
        <v>10027</v>
      </c>
      <c r="G9" s="90" t="s">
        <v>2151</v>
      </c>
      <c r="H9" s="8">
        <v>3</v>
      </c>
      <c r="I9" s="26"/>
      <c r="J9" s="66" t="s">
        <v>1015</v>
      </c>
      <c r="K9" s="202" t="s">
        <v>44</v>
      </c>
      <c r="L9" s="67">
        <v>1961</v>
      </c>
      <c r="M9" s="202">
        <v>400</v>
      </c>
      <c r="N9" s="202"/>
      <c r="O9" s="202">
        <v>374</v>
      </c>
      <c r="P9" s="26"/>
      <c r="Q9" s="26"/>
      <c r="R9" s="27">
        <v>0.65853658536585369</v>
      </c>
      <c r="S9" s="26"/>
      <c r="T9" s="60" t="s">
        <v>2095</v>
      </c>
      <c r="U9" s="165"/>
      <c r="V9" s="26">
        <v>706</v>
      </c>
      <c r="W9" s="28">
        <v>353</v>
      </c>
      <c r="X9" s="26">
        <v>40</v>
      </c>
      <c r="Y9" s="26">
        <f t="shared" si="0"/>
        <v>480</v>
      </c>
      <c r="Z9" s="71"/>
      <c r="AA9" s="38" t="s">
        <v>2125</v>
      </c>
      <c r="AB9" s="38" t="s">
        <v>2097</v>
      </c>
      <c r="AC9" s="38" t="s">
        <v>2095</v>
      </c>
      <c r="AD9" s="38" t="s">
        <v>2095</v>
      </c>
      <c r="AE9" s="26"/>
      <c r="AF9" s="38" t="s">
        <v>2095</v>
      </c>
      <c r="AG9" s="26" t="s">
        <v>2098</v>
      </c>
      <c r="AH9" s="53" t="s">
        <v>2095</v>
      </c>
      <c r="AI9" s="59">
        <v>5</v>
      </c>
      <c r="AJ9" s="26" t="s">
        <v>2099</v>
      </c>
      <c r="AK9" s="178"/>
      <c r="AL9" s="37">
        <v>286</v>
      </c>
      <c r="AM9" s="26">
        <v>5</v>
      </c>
      <c r="AN9" s="26">
        <v>14</v>
      </c>
      <c r="AO9" s="92">
        <v>0.32174259521212123</v>
      </c>
      <c r="AP9" s="26" t="s">
        <v>2152</v>
      </c>
      <c r="AQ9" s="81"/>
      <c r="AR9" s="26" t="s">
        <v>2107</v>
      </c>
    </row>
    <row r="10" spans="1:44" x14ac:dyDescent="0.35">
      <c r="A10" s="35">
        <v>3</v>
      </c>
      <c r="B10" s="8" t="s">
        <v>1649</v>
      </c>
      <c r="C10" s="8" t="s">
        <v>1885</v>
      </c>
      <c r="D10" s="8" t="s">
        <v>2153</v>
      </c>
      <c r="E10" s="9" t="s">
        <v>1889</v>
      </c>
      <c r="F10" s="90">
        <v>10023</v>
      </c>
      <c r="G10" s="90" t="s">
        <v>2154</v>
      </c>
      <c r="H10" s="8">
        <v>3</v>
      </c>
      <c r="I10" s="26" t="s">
        <v>2137</v>
      </c>
      <c r="J10" s="66" t="s">
        <v>62</v>
      </c>
      <c r="K10" s="202" t="s">
        <v>37</v>
      </c>
      <c r="L10" s="67">
        <v>1962</v>
      </c>
      <c r="M10" s="202">
        <v>257</v>
      </c>
      <c r="N10" s="202"/>
      <c r="O10" s="202">
        <v>343</v>
      </c>
      <c r="P10" s="26"/>
      <c r="Q10" s="26"/>
      <c r="R10" s="27">
        <v>1</v>
      </c>
      <c r="S10" s="26"/>
      <c r="T10" s="60" t="s">
        <v>2095</v>
      </c>
      <c r="U10" s="165"/>
      <c r="V10" s="26">
        <v>650</v>
      </c>
      <c r="W10" s="28">
        <v>325</v>
      </c>
      <c r="X10" s="26">
        <v>35</v>
      </c>
      <c r="Y10" s="26">
        <f t="shared" si="0"/>
        <v>420</v>
      </c>
      <c r="Z10" s="71"/>
      <c r="AA10" s="38" t="s">
        <v>2125</v>
      </c>
      <c r="AB10" s="38" t="s">
        <v>2097</v>
      </c>
      <c r="AC10" s="38" t="s">
        <v>2095</v>
      </c>
      <c r="AD10" s="38" t="s">
        <v>2095</v>
      </c>
      <c r="AE10" s="26"/>
      <c r="AF10" s="38" t="s">
        <v>2095</v>
      </c>
      <c r="AG10" s="26" t="s">
        <v>2098</v>
      </c>
      <c r="AH10" s="53" t="s">
        <v>2095</v>
      </c>
      <c r="AI10" s="59">
        <v>5</v>
      </c>
      <c r="AJ10" s="26" t="s">
        <v>2099</v>
      </c>
      <c r="AK10" s="178"/>
      <c r="AL10" s="37">
        <v>286</v>
      </c>
      <c r="AM10" s="26">
        <v>1</v>
      </c>
      <c r="AN10" s="26">
        <v>15</v>
      </c>
      <c r="AO10" s="92">
        <v>0.28453676993939392</v>
      </c>
      <c r="AP10" s="26" t="s">
        <v>2155</v>
      </c>
      <c r="AQ10" s="81"/>
      <c r="AR10" s="26" t="s">
        <v>2107</v>
      </c>
    </row>
    <row r="11" spans="1:44" x14ac:dyDescent="0.35">
      <c r="A11" s="35">
        <v>4</v>
      </c>
      <c r="B11" s="8" t="s">
        <v>1649</v>
      </c>
      <c r="C11" s="8" t="s">
        <v>1801</v>
      </c>
      <c r="D11" s="8" t="s">
        <v>2156</v>
      </c>
      <c r="E11" s="9" t="s">
        <v>1805</v>
      </c>
      <c r="F11" s="90">
        <v>10029</v>
      </c>
      <c r="G11" s="90" t="s">
        <v>2157</v>
      </c>
      <c r="H11" s="9">
        <v>1</v>
      </c>
      <c r="I11" s="26"/>
      <c r="J11" s="66" t="s">
        <v>412</v>
      </c>
      <c r="K11" s="202" t="s">
        <v>44</v>
      </c>
      <c r="L11" s="67">
        <v>1907</v>
      </c>
      <c r="M11" s="202">
        <v>298</v>
      </c>
      <c r="N11" s="202"/>
      <c r="O11" s="202">
        <v>234</v>
      </c>
      <c r="P11" s="26"/>
      <c r="Q11" s="26"/>
      <c r="R11" s="27">
        <v>0.72727272727272729</v>
      </c>
      <c r="S11" s="26"/>
      <c r="T11" s="60" t="s">
        <v>2095</v>
      </c>
      <c r="U11" s="165"/>
      <c r="V11" s="26">
        <v>480</v>
      </c>
      <c r="W11" s="28">
        <v>240</v>
      </c>
      <c r="X11" s="26">
        <v>48</v>
      </c>
      <c r="Y11" s="26">
        <f t="shared" si="0"/>
        <v>576</v>
      </c>
      <c r="Z11" s="71"/>
      <c r="AA11" s="38" t="s">
        <v>2158</v>
      </c>
      <c r="AB11" s="38" t="s">
        <v>2097</v>
      </c>
      <c r="AC11" s="38" t="s">
        <v>2095</v>
      </c>
      <c r="AD11" s="38" t="s">
        <v>2127</v>
      </c>
      <c r="AE11" s="26"/>
      <c r="AF11" s="38" t="s">
        <v>2129</v>
      </c>
      <c r="AG11" s="26" t="s">
        <v>2098</v>
      </c>
      <c r="AH11" s="53" t="s">
        <v>2095</v>
      </c>
      <c r="AI11" s="59">
        <v>5</v>
      </c>
      <c r="AJ11" s="26" t="s">
        <v>2130</v>
      </c>
      <c r="AK11" s="178"/>
      <c r="AL11" s="37">
        <v>260</v>
      </c>
      <c r="AM11" s="26">
        <v>2</v>
      </c>
      <c r="AN11" s="26">
        <v>20</v>
      </c>
      <c r="AO11" s="92">
        <v>0.21341519791666669</v>
      </c>
      <c r="AP11" s="26" t="s">
        <v>2159</v>
      </c>
      <c r="AQ11" s="81"/>
      <c r="AR11" s="26" t="s">
        <v>2107</v>
      </c>
    </row>
    <row r="12" spans="1:44" x14ac:dyDescent="0.35">
      <c r="A12" s="35">
        <v>4</v>
      </c>
      <c r="B12" s="8" t="s">
        <v>1649</v>
      </c>
      <c r="C12" s="8" t="s">
        <v>1797</v>
      </c>
      <c r="D12" s="8" t="s">
        <v>2160</v>
      </c>
      <c r="E12" s="9" t="s">
        <v>1800</v>
      </c>
      <c r="F12" s="90">
        <v>10035</v>
      </c>
      <c r="G12" s="90" t="s">
        <v>2161</v>
      </c>
      <c r="H12" s="8">
        <v>3</v>
      </c>
      <c r="I12" s="26" t="s">
        <v>2124</v>
      </c>
      <c r="J12" s="66" t="s">
        <v>36</v>
      </c>
      <c r="K12" s="202" t="s">
        <v>37</v>
      </c>
      <c r="L12" s="67">
        <v>1963</v>
      </c>
      <c r="M12" s="202">
        <v>400</v>
      </c>
      <c r="N12" s="202"/>
      <c r="O12" s="202">
        <v>350</v>
      </c>
      <c r="P12" s="26"/>
      <c r="Q12" s="26"/>
      <c r="R12" s="27">
        <v>0.64864864864864868</v>
      </c>
      <c r="S12" s="26"/>
      <c r="T12" s="60" t="s">
        <v>2095</v>
      </c>
      <c r="U12" s="165"/>
      <c r="V12" s="26">
        <v>892</v>
      </c>
      <c r="W12" s="28">
        <v>446</v>
      </c>
      <c r="X12" s="26">
        <v>38</v>
      </c>
      <c r="Y12" s="26">
        <f t="shared" si="0"/>
        <v>456</v>
      </c>
      <c r="Z12" s="71"/>
      <c r="AA12" s="38" t="s">
        <v>2125</v>
      </c>
      <c r="AB12" s="38" t="s">
        <v>2097</v>
      </c>
      <c r="AC12" s="38" t="s">
        <v>2095</v>
      </c>
      <c r="AD12" s="38" t="s">
        <v>2095</v>
      </c>
      <c r="AE12" s="26"/>
      <c r="AF12" s="38" t="s">
        <v>2095</v>
      </c>
      <c r="AG12" s="26" t="s">
        <v>2098</v>
      </c>
      <c r="AH12" s="53" t="s">
        <v>2095</v>
      </c>
      <c r="AI12" s="59">
        <v>5</v>
      </c>
      <c r="AJ12" s="26" t="s">
        <v>2099</v>
      </c>
      <c r="AK12" s="178"/>
      <c r="AL12" s="37">
        <v>260</v>
      </c>
      <c r="AM12" s="26">
        <v>3</v>
      </c>
      <c r="AN12" s="26">
        <v>23</v>
      </c>
      <c r="AO12" s="92">
        <v>0.18454544340094678</v>
      </c>
      <c r="AP12" s="26" t="s">
        <v>2162</v>
      </c>
      <c r="AQ12" s="81"/>
      <c r="AR12" s="26" t="s">
        <v>2107</v>
      </c>
    </row>
    <row r="13" spans="1:44" x14ac:dyDescent="0.35">
      <c r="A13" s="35">
        <v>5</v>
      </c>
      <c r="B13" s="8" t="s">
        <v>1649</v>
      </c>
      <c r="C13" s="12" t="s">
        <v>1735</v>
      </c>
      <c r="D13" s="8" t="s">
        <v>2163</v>
      </c>
      <c r="E13" s="9" t="s">
        <v>1738</v>
      </c>
      <c r="F13" s="90">
        <v>10035</v>
      </c>
      <c r="G13" s="90" t="s">
        <v>2164</v>
      </c>
      <c r="H13" s="9">
        <v>1</v>
      </c>
      <c r="I13" s="26" t="s">
        <v>2124</v>
      </c>
      <c r="J13" s="66" t="s">
        <v>432</v>
      </c>
      <c r="K13" s="202" t="s">
        <v>44</v>
      </c>
      <c r="L13" s="67">
        <v>1908</v>
      </c>
      <c r="M13" s="202">
        <v>460</v>
      </c>
      <c r="N13" s="202"/>
      <c r="O13" s="202">
        <v>258</v>
      </c>
      <c r="P13" s="26"/>
      <c r="Q13" s="26"/>
      <c r="R13" s="27">
        <v>0.97590361445783136</v>
      </c>
      <c r="S13" s="26"/>
      <c r="T13" s="60" t="s">
        <v>2095</v>
      </c>
      <c r="U13" s="165"/>
      <c r="V13" s="26">
        <v>1279</v>
      </c>
      <c r="W13" s="28">
        <v>639.5</v>
      </c>
      <c r="X13" s="26">
        <v>72</v>
      </c>
      <c r="Y13" s="26">
        <f t="shared" si="0"/>
        <v>864</v>
      </c>
      <c r="Z13" s="71"/>
      <c r="AA13" s="38" t="s">
        <v>2096</v>
      </c>
      <c r="AB13" s="38" t="s">
        <v>2097</v>
      </c>
      <c r="AC13" s="38" t="s">
        <v>2126</v>
      </c>
      <c r="AD13" s="38" t="s">
        <v>2127</v>
      </c>
      <c r="AE13" s="26" t="s">
        <v>2165</v>
      </c>
      <c r="AF13" s="38" t="s">
        <v>2129</v>
      </c>
      <c r="AG13" s="26" t="s">
        <v>2098</v>
      </c>
      <c r="AH13" s="53" t="s">
        <v>2095</v>
      </c>
      <c r="AI13" s="59">
        <v>5</v>
      </c>
      <c r="AJ13" s="26" t="s">
        <v>2130</v>
      </c>
      <c r="AK13" s="178"/>
      <c r="AL13" s="37">
        <v>318</v>
      </c>
      <c r="AM13" s="26">
        <v>1</v>
      </c>
      <c r="AN13" s="26">
        <v>27</v>
      </c>
      <c r="AO13" s="92">
        <v>0.34913660669507579</v>
      </c>
      <c r="AP13" s="26" t="s">
        <v>2162</v>
      </c>
      <c r="AQ13" s="81"/>
      <c r="AR13" s="26" t="s">
        <v>2107</v>
      </c>
    </row>
    <row r="14" spans="1:44" x14ac:dyDescent="0.35">
      <c r="A14" s="35">
        <v>5</v>
      </c>
      <c r="B14" s="8" t="s">
        <v>1649</v>
      </c>
      <c r="C14" s="12" t="s">
        <v>1752</v>
      </c>
      <c r="D14" s="8" t="s">
        <v>2166</v>
      </c>
      <c r="E14" s="9" t="s">
        <v>1755</v>
      </c>
      <c r="F14" s="90">
        <v>10027</v>
      </c>
      <c r="G14" s="90" t="s">
        <v>2167</v>
      </c>
      <c r="H14" s="8">
        <v>3</v>
      </c>
      <c r="I14" s="26" t="s">
        <v>2168</v>
      </c>
      <c r="J14" s="66" t="s">
        <v>43</v>
      </c>
      <c r="K14" s="202" t="s">
        <v>44</v>
      </c>
      <c r="L14" s="67">
        <v>1964</v>
      </c>
      <c r="M14" s="202">
        <v>149</v>
      </c>
      <c r="N14" s="202"/>
      <c r="O14" s="202">
        <v>270</v>
      </c>
      <c r="P14" s="26"/>
      <c r="Q14" s="26"/>
      <c r="R14" s="27">
        <v>0.88888888888888884</v>
      </c>
      <c r="S14" s="26"/>
      <c r="T14" s="60" t="s">
        <v>2095</v>
      </c>
      <c r="U14" s="165"/>
      <c r="V14" s="26">
        <v>1279</v>
      </c>
      <c r="W14" s="28">
        <v>639.5</v>
      </c>
      <c r="X14" s="26">
        <v>59</v>
      </c>
      <c r="Y14" s="26">
        <f t="shared" si="0"/>
        <v>708</v>
      </c>
      <c r="Z14" s="71"/>
      <c r="AA14" s="38" t="s">
        <v>2133</v>
      </c>
      <c r="AB14" s="38" t="s">
        <v>2097</v>
      </c>
      <c r="AC14" s="38" t="s">
        <v>2095</v>
      </c>
      <c r="AD14" s="38" t="s">
        <v>2095</v>
      </c>
      <c r="AE14" s="26"/>
      <c r="AF14" s="38" t="s">
        <v>2129</v>
      </c>
      <c r="AG14" s="26" t="s">
        <v>2098</v>
      </c>
      <c r="AH14" s="53" t="s">
        <v>2095</v>
      </c>
      <c r="AI14" s="59">
        <v>5</v>
      </c>
      <c r="AJ14" s="26" t="s">
        <v>2099</v>
      </c>
      <c r="AK14" s="178"/>
      <c r="AL14" s="37">
        <v>318</v>
      </c>
      <c r="AM14" s="26">
        <v>4</v>
      </c>
      <c r="AN14" s="26">
        <v>13</v>
      </c>
      <c r="AO14" s="92">
        <v>0.46351281794317994</v>
      </c>
      <c r="AP14" s="26" t="s">
        <v>2152</v>
      </c>
      <c r="AQ14" s="81"/>
      <c r="AR14" s="26" t="s">
        <v>2107</v>
      </c>
    </row>
    <row r="15" spans="1:44" x14ac:dyDescent="0.35">
      <c r="A15" s="35">
        <v>6</v>
      </c>
      <c r="B15" s="8" t="s">
        <v>1649</v>
      </c>
      <c r="C15" s="8" t="s">
        <v>1654</v>
      </c>
      <c r="D15" s="8" t="s">
        <v>2169</v>
      </c>
      <c r="E15" s="9" t="s">
        <v>1658</v>
      </c>
      <c r="F15" s="90">
        <v>10032</v>
      </c>
      <c r="G15" s="90" t="s">
        <v>2170</v>
      </c>
      <c r="H15" s="9">
        <v>1</v>
      </c>
      <c r="I15" s="26" t="s">
        <v>2137</v>
      </c>
      <c r="J15" s="66" t="s">
        <v>62</v>
      </c>
      <c r="K15" s="202" t="s">
        <v>37</v>
      </c>
      <c r="L15" s="67">
        <v>1909</v>
      </c>
      <c r="M15" s="202">
        <v>554</v>
      </c>
      <c r="N15" s="202"/>
      <c r="O15" s="202">
        <v>353</v>
      </c>
      <c r="P15" s="26"/>
      <c r="Q15" s="26" t="s">
        <v>2106</v>
      </c>
      <c r="R15" s="27">
        <v>0.90909090909090906</v>
      </c>
      <c r="S15" s="26"/>
      <c r="T15" s="60" t="s">
        <v>2095</v>
      </c>
      <c r="U15" s="165"/>
      <c r="V15" s="26">
        <v>1591</v>
      </c>
      <c r="W15" s="28">
        <v>795.5</v>
      </c>
      <c r="X15" s="26">
        <v>74</v>
      </c>
      <c r="Y15" s="26">
        <f t="shared" si="0"/>
        <v>888</v>
      </c>
      <c r="Z15" s="71"/>
      <c r="AA15" s="38" t="s">
        <v>2171</v>
      </c>
      <c r="AB15" s="38" t="s">
        <v>2095</v>
      </c>
      <c r="AC15" s="38" t="s">
        <v>2126</v>
      </c>
      <c r="AD15" s="38" t="s">
        <v>2127</v>
      </c>
      <c r="AE15" s="26" t="s">
        <v>2172</v>
      </c>
      <c r="AF15" s="38" t="s">
        <v>2129</v>
      </c>
      <c r="AG15" s="26" t="s">
        <v>2098</v>
      </c>
      <c r="AH15" s="53" t="s">
        <v>2095</v>
      </c>
      <c r="AI15" s="59">
        <v>4</v>
      </c>
      <c r="AJ15" s="26" t="s">
        <v>2130</v>
      </c>
      <c r="AK15" s="178"/>
      <c r="AL15" s="37">
        <v>227</v>
      </c>
      <c r="AM15" s="26">
        <v>3</v>
      </c>
      <c r="AN15" s="26">
        <v>14</v>
      </c>
      <c r="AO15" s="92">
        <v>0.33236132391855872</v>
      </c>
      <c r="AP15" s="26" t="s">
        <v>2173</v>
      </c>
      <c r="AQ15" s="81"/>
      <c r="AR15" s="26"/>
    </row>
    <row r="16" spans="1:44" x14ac:dyDescent="0.35">
      <c r="A16" s="35">
        <v>6</v>
      </c>
      <c r="B16" s="8" t="s">
        <v>1649</v>
      </c>
      <c r="C16" s="8" t="s">
        <v>1711</v>
      </c>
      <c r="D16" s="8" t="s">
        <v>2174</v>
      </c>
      <c r="E16" s="9" t="s">
        <v>1715</v>
      </c>
      <c r="F16" s="90">
        <v>10040</v>
      </c>
      <c r="G16" s="90" t="s">
        <v>2175</v>
      </c>
      <c r="H16" s="9">
        <v>1</v>
      </c>
      <c r="I16" s="26" t="s">
        <v>2168</v>
      </c>
      <c r="J16" s="66" t="s">
        <v>43</v>
      </c>
      <c r="K16" s="202" t="s">
        <v>44</v>
      </c>
      <c r="L16" s="67">
        <v>1910</v>
      </c>
      <c r="M16" s="202">
        <v>800</v>
      </c>
      <c r="N16" s="202"/>
      <c r="O16" s="202">
        <v>450</v>
      </c>
      <c r="P16" s="26"/>
      <c r="Q16" s="26" t="s">
        <v>2106</v>
      </c>
      <c r="R16" s="27">
        <v>0.79347826086956519</v>
      </c>
      <c r="S16" s="26"/>
      <c r="T16" s="60" t="s">
        <v>2095</v>
      </c>
      <c r="U16" s="165"/>
      <c r="V16" s="26">
        <v>2290</v>
      </c>
      <c r="W16" s="28">
        <v>1145</v>
      </c>
      <c r="X16" s="26">
        <v>95</v>
      </c>
      <c r="Y16" s="26">
        <f t="shared" si="0"/>
        <v>1140</v>
      </c>
      <c r="Z16" s="71"/>
      <c r="AA16" s="38" t="s">
        <v>2116</v>
      </c>
      <c r="AB16" s="38" t="s">
        <v>2095</v>
      </c>
      <c r="AC16" s="38" t="s">
        <v>2095</v>
      </c>
      <c r="AD16" s="38" t="s">
        <v>2127</v>
      </c>
      <c r="AE16" s="26" t="s">
        <v>2176</v>
      </c>
      <c r="AF16" s="38" t="s">
        <v>2095</v>
      </c>
      <c r="AG16" s="26" t="s">
        <v>2098</v>
      </c>
      <c r="AH16" s="53" t="s">
        <v>2095</v>
      </c>
      <c r="AI16" s="59">
        <v>4</v>
      </c>
      <c r="AJ16" s="26" t="s">
        <v>2130</v>
      </c>
      <c r="AK16" s="178"/>
      <c r="AL16" s="37">
        <v>227</v>
      </c>
      <c r="AM16" s="26">
        <v>3</v>
      </c>
      <c r="AN16" s="26">
        <v>13</v>
      </c>
      <c r="AO16" s="92">
        <v>1.1962287551155304</v>
      </c>
      <c r="AP16" s="26" t="s">
        <v>2177</v>
      </c>
      <c r="AQ16" s="81"/>
      <c r="AR16" s="26"/>
    </row>
    <row r="17" spans="1:44" ht="29" x14ac:dyDescent="0.35">
      <c r="A17" s="35">
        <v>6</v>
      </c>
      <c r="B17" s="8" t="s">
        <v>1649</v>
      </c>
      <c r="C17" s="8" t="s">
        <v>1668</v>
      </c>
      <c r="D17" s="8" t="s">
        <v>2178</v>
      </c>
      <c r="E17" s="9" t="s">
        <v>1672</v>
      </c>
      <c r="F17" s="90">
        <v>10031</v>
      </c>
      <c r="G17" s="90" t="s">
        <v>2179</v>
      </c>
      <c r="H17" s="8">
        <v>3</v>
      </c>
      <c r="I17" s="26" t="s">
        <v>2137</v>
      </c>
      <c r="J17" s="66" t="s">
        <v>62</v>
      </c>
      <c r="K17" s="202" t="s">
        <v>37</v>
      </c>
      <c r="L17" s="67">
        <v>1965</v>
      </c>
      <c r="M17" s="202">
        <v>200</v>
      </c>
      <c r="N17" s="202"/>
      <c r="O17" s="202">
        <v>299</v>
      </c>
      <c r="P17" s="26"/>
      <c r="Q17" s="26" t="s">
        <v>2106</v>
      </c>
      <c r="R17" s="27">
        <v>1</v>
      </c>
      <c r="S17" s="26"/>
      <c r="T17" s="60" t="s">
        <v>2095</v>
      </c>
      <c r="U17" s="165"/>
      <c r="V17" s="26">
        <v>356</v>
      </c>
      <c r="W17" s="28">
        <v>178</v>
      </c>
      <c r="X17" s="26">
        <v>26</v>
      </c>
      <c r="Y17" s="26">
        <f t="shared" si="0"/>
        <v>312</v>
      </c>
      <c r="Z17" s="71"/>
      <c r="AA17" s="38" t="s">
        <v>2125</v>
      </c>
      <c r="AB17" s="38" t="s">
        <v>2097</v>
      </c>
      <c r="AC17" s="38" t="s">
        <v>2095</v>
      </c>
      <c r="AD17" s="38" t="s">
        <v>2095</v>
      </c>
      <c r="AE17" s="26"/>
      <c r="AF17" s="38" t="s">
        <v>2095</v>
      </c>
      <c r="AG17" s="26" t="s">
        <v>2098</v>
      </c>
      <c r="AH17" s="53" t="s">
        <v>2095</v>
      </c>
      <c r="AI17" s="59">
        <v>5</v>
      </c>
      <c r="AJ17" s="26" t="s">
        <v>2099</v>
      </c>
      <c r="AK17" s="178"/>
      <c r="AL17" s="37">
        <v>227</v>
      </c>
      <c r="AM17" s="26">
        <v>6</v>
      </c>
      <c r="AN17" s="26">
        <v>10</v>
      </c>
      <c r="AO17" s="92">
        <v>0.7679671269602254</v>
      </c>
      <c r="AP17" s="26" t="s">
        <v>2173</v>
      </c>
      <c r="AQ17" s="81"/>
      <c r="AR17" s="26" t="s">
        <v>2107</v>
      </c>
    </row>
    <row r="18" spans="1:44" x14ac:dyDescent="0.35">
      <c r="A18" s="20">
        <v>7</v>
      </c>
      <c r="B18" s="9" t="s">
        <v>1083</v>
      </c>
      <c r="C18" s="9" t="s">
        <v>1610</v>
      </c>
      <c r="D18" s="8" t="s">
        <v>2180</v>
      </c>
      <c r="E18" s="9" t="s">
        <v>1614</v>
      </c>
      <c r="F18" s="90">
        <v>10455</v>
      </c>
      <c r="G18" s="90" t="s">
        <v>2181</v>
      </c>
      <c r="H18" s="9">
        <v>1</v>
      </c>
      <c r="I18" s="26"/>
      <c r="J18" s="66" t="s">
        <v>1015</v>
      </c>
      <c r="K18" s="202" t="s">
        <v>44</v>
      </c>
      <c r="L18" s="67">
        <v>1912</v>
      </c>
      <c r="M18" s="202">
        <v>540</v>
      </c>
      <c r="N18" s="202"/>
      <c r="O18" s="202">
        <v>603</v>
      </c>
      <c r="P18" s="26"/>
      <c r="Q18" s="26"/>
      <c r="R18" s="27">
        <v>0.84810126582278478</v>
      </c>
      <c r="S18" s="26"/>
      <c r="T18" s="60" t="s">
        <v>2095</v>
      </c>
      <c r="U18" s="165"/>
      <c r="V18" s="26">
        <v>1596</v>
      </c>
      <c r="W18" s="28">
        <v>798</v>
      </c>
      <c r="X18" s="26">
        <v>70</v>
      </c>
      <c r="Y18" s="26">
        <f t="shared" si="0"/>
        <v>840</v>
      </c>
      <c r="Z18" s="71"/>
      <c r="AA18" s="38" t="s">
        <v>2102</v>
      </c>
      <c r="AB18" s="38" t="s">
        <v>2095</v>
      </c>
      <c r="AC18" s="38" t="s">
        <v>2126</v>
      </c>
      <c r="AD18" s="38" t="s">
        <v>2127</v>
      </c>
      <c r="AE18" s="26" t="s">
        <v>2182</v>
      </c>
      <c r="AF18" s="38" t="s">
        <v>2129</v>
      </c>
      <c r="AG18" s="26" t="s">
        <v>2098</v>
      </c>
      <c r="AH18" s="53" t="s">
        <v>2095</v>
      </c>
      <c r="AI18" s="59">
        <v>5</v>
      </c>
      <c r="AJ18" s="26" t="s">
        <v>2130</v>
      </c>
      <c r="AK18" s="178"/>
      <c r="AL18" s="37">
        <v>603</v>
      </c>
      <c r="AM18" s="26">
        <v>4</v>
      </c>
      <c r="AN18" s="26">
        <v>9</v>
      </c>
      <c r="AO18" s="92">
        <v>0.66364665993560612</v>
      </c>
      <c r="AP18" s="26" t="s">
        <v>2183</v>
      </c>
      <c r="AQ18" s="81"/>
      <c r="AR18" s="26"/>
    </row>
    <row r="19" spans="1:44" ht="29" x14ac:dyDescent="0.35">
      <c r="A19" s="20">
        <v>7</v>
      </c>
      <c r="B19" s="9" t="s">
        <v>1083</v>
      </c>
      <c r="C19" s="9" t="s">
        <v>1568</v>
      </c>
      <c r="D19" s="8" t="s">
        <v>2184</v>
      </c>
      <c r="E19" s="9" t="s">
        <v>1572</v>
      </c>
      <c r="F19" s="90">
        <v>10451</v>
      </c>
      <c r="G19" s="90" t="s">
        <v>2185</v>
      </c>
      <c r="H19" s="9">
        <v>1</v>
      </c>
      <c r="I19" s="26" t="s">
        <v>2137</v>
      </c>
      <c r="J19" s="66" t="s">
        <v>62</v>
      </c>
      <c r="K19" s="202" t="s">
        <v>37</v>
      </c>
      <c r="L19" s="67">
        <v>1913</v>
      </c>
      <c r="M19" s="202">
        <v>239</v>
      </c>
      <c r="N19" s="202"/>
      <c r="O19" s="202">
        <v>473</v>
      </c>
      <c r="P19" s="26"/>
      <c r="Q19" s="26"/>
      <c r="R19" s="27">
        <v>1</v>
      </c>
      <c r="S19" s="26"/>
      <c r="T19" s="60" t="s">
        <v>2107</v>
      </c>
      <c r="U19" s="165"/>
      <c r="V19" s="26">
        <v>1923</v>
      </c>
      <c r="W19" s="28">
        <v>961.5</v>
      </c>
      <c r="X19" s="26">
        <v>86</v>
      </c>
      <c r="Y19" s="26">
        <f t="shared" si="0"/>
        <v>1032</v>
      </c>
      <c r="Z19" s="71"/>
      <c r="AA19" s="38" t="s">
        <v>2116</v>
      </c>
      <c r="AB19" s="38" t="s">
        <v>2095</v>
      </c>
      <c r="AC19" s="38" t="s">
        <v>2126</v>
      </c>
      <c r="AD19" s="38" t="s">
        <v>2127</v>
      </c>
      <c r="AE19" s="26" t="s">
        <v>2186</v>
      </c>
      <c r="AF19" s="38" t="s">
        <v>2129</v>
      </c>
      <c r="AG19" s="26" t="s">
        <v>2098</v>
      </c>
      <c r="AH19" s="53" t="s">
        <v>2095</v>
      </c>
      <c r="AI19" s="59">
        <v>4</v>
      </c>
      <c r="AJ19" s="26" t="s">
        <v>2130</v>
      </c>
      <c r="AK19" s="178"/>
      <c r="AL19" s="37">
        <v>603</v>
      </c>
      <c r="AM19" s="26">
        <v>5</v>
      </c>
      <c r="AN19" s="26">
        <v>15</v>
      </c>
      <c r="AO19" s="92">
        <v>0.34691495389393939</v>
      </c>
      <c r="AP19" s="26" t="s">
        <v>2183</v>
      </c>
      <c r="AQ19" s="81"/>
      <c r="AR19" s="26"/>
    </row>
    <row r="20" spans="1:44" x14ac:dyDescent="0.35">
      <c r="A20" s="176">
        <v>7</v>
      </c>
      <c r="B20" s="176" t="s">
        <v>1083</v>
      </c>
      <c r="C20" s="176" t="s">
        <v>2187</v>
      </c>
      <c r="D20" s="176" t="s">
        <v>2188</v>
      </c>
      <c r="E20" s="176" t="s">
        <v>2189</v>
      </c>
      <c r="F20" s="177">
        <v>10455</v>
      </c>
      <c r="G20" s="177" t="s">
        <v>2190</v>
      </c>
      <c r="H20" s="14" t="s">
        <v>2145</v>
      </c>
      <c r="I20" s="26"/>
      <c r="J20" s="67"/>
      <c r="K20" s="67"/>
      <c r="L20" s="67"/>
      <c r="M20" s="67"/>
      <c r="N20" s="67"/>
      <c r="O20" s="67"/>
      <c r="P20" s="26"/>
      <c r="Q20" s="26"/>
      <c r="R20" s="26"/>
      <c r="S20" s="26"/>
      <c r="T20" s="53"/>
      <c r="U20" s="165"/>
      <c r="V20" s="26"/>
      <c r="W20" s="26"/>
      <c r="X20" s="175">
        <v>10</v>
      </c>
      <c r="Y20" s="26">
        <f t="shared" si="0"/>
        <v>120</v>
      </c>
      <c r="Z20" s="71"/>
      <c r="AA20" s="26"/>
      <c r="AB20" s="9" t="s">
        <v>2097</v>
      </c>
      <c r="AC20" s="26"/>
      <c r="AD20" s="26"/>
      <c r="AE20" s="26"/>
      <c r="AF20" s="26"/>
      <c r="AG20" s="26"/>
      <c r="AH20" s="53"/>
      <c r="AI20" s="59"/>
      <c r="AJ20" s="26"/>
      <c r="AK20" s="178"/>
      <c r="AL20" s="26"/>
      <c r="AM20" s="26"/>
      <c r="AN20" s="26"/>
      <c r="AO20" s="26"/>
      <c r="AP20" s="26"/>
      <c r="AQ20" s="81"/>
      <c r="AR20" s="26" t="s">
        <v>2107</v>
      </c>
    </row>
    <row r="21" spans="1:44" x14ac:dyDescent="0.35">
      <c r="A21" s="35">
        <v>8</v>
      </c>
      <c r="B21" s="8" t="s">
        <v>1083</v>
      </c>
      <c r="C21" s="8" t="s">
        <v>1518</v>
      </c>
      <c r="D21" s="8" t="s">
        <v>2191</v>
      </c>
      <c r="E21" s="8" t="s">
        <v>1522</v>
      </c>
      <c r="F21" s="90">
        <v>10465</v>
      </c>
      <c r="G21" s="90" t="s">
        <v>2192</v>
      </c>
      <c r="H21" s="9">
        <v>1</v>
      </c>
      <c r="I21" s="26" t="s">
        <v>2148</v>
      </c>
      <c r="J21" s="66" t="s">
        <v>55</v>
      </c>
      <c r="K21" s="202" t="s">
        <v>44</v>
      </c>
      <c r="L21" s="67">
        <v>1915</v>
      </c>
      <c r="M21" s="202">
        <v>450</v>
      </c>
      <c r="N21" s="202"/>
      <c r="O21" s="202">
        <v>356</v>
      </c>
      <c r="P21" s="26"/>
      <c r="Q21" s="26"/>
      <c r="R21" s="27">
        <v>0.97058823529411764</v>
      </c>
      <c r="S21" s="26"/>
      <c r="T21" s="60" t="s">
        <v>2107</v>
      </c>
      <c r="U21" s="165"/>
      <c r="V21" s="26">
        <v>1314</v>
      </c>
      <c r="W21" s="28">
        <v>657</v>
      </c>
      <c r="X21" s="26">
        <v>60</v>
      </c>
      <c r="Y21" s="26">
        <f t="shared" si="0"/>
        <v>720</v>
      </c>
      <c r="Z21" s="71"/>
      <c r="AA21" s="38" t="s">
        <v>2125</v>
      </c>
      <c r="AB21" s="38" t="s">
        <v>2097</v>
      </c>
      <c r="AC21" s="38" t="s">
        <v>2095</v>
      </c>
      <c r="AD21" s="38" t="s">
        <v>2127</v>
      </c>
      <c r="AE21" s="26"/>
      <c r="AF21" s="38" t="s">
        <v>2095</v>
      </c>
      <c r="AG21" s="26" t="s">
        <v>2098</v>
      </c>
      <c r="AH21" s="53" t="s">
        <v>2095</v>
      </c>
      <c r="AI21" s="59">
        <v>6</v>
      </c>
      <c r="AJ21" s="26" t="s">
        <v>2130</v>
      </c>
      <c r="AK21" s="178"/>
      <c r="AL21" s="37">
        <v>623</v>
      </c>
      <c r="AM21" s="26">
        <v>0</v>
      </c>
      <c r="AN21" s="26">
        <v>4</v>
      </c>
      <c r="AO21" s="92">
        <v>1.8539261252594696</v>
      </c>
      <c r="AP21" s="26" t="s">
        <v>2193</v>
      </c>
      <c r="AQ21" s="81"/>
      <c r="AR21" s="26" t="s">
        <v>2107</v>
      </c>
    </row>
    <row r="22" spans="1:44" x14ac:dyDescent="0.35">
      <c r="A22" s="20">
        <v>8</v>
      </c>
      <c r="B22" s="9" t="s">
        <v>1083</v>
      </c>
      <c r="C22" s="9" t="s">
        <v>1534</v>
      </c>
      <c r="D22" s="8" t="s">
        <v>2194</v>
      </c>
      <c r="E22" s="9" t="s">
        <v>1538</v>
      </c>
      <c r="F22" s="90">
        <v>10473</v>
      </c>
      <c r="G22" s="90" t="s">
        <v>2195</v>
      </c>
      <c r="H22" s="9">
        <v>1</v>
      </c>
      <c r="I22" s="26"/>
      <c r="J22" s="66" t="s">
        <v>432</v>
      </c>
      <c r="K22" s="202" t="s">
        <v>44</v>
      </c>
      <c r="L22" s="67">
        <v>1916</v>
      </c>
      <c r="M22" s="202">
        <v>400</v>
      </c>
      <c r="N22" s="202"/>
      <c r="O22" s="202">
        <v>1000</v>
      </c>
      <c r="P22" s="26"/>
      <c r="Q22" s="26"/>
      <c r="R22" s="27">
        <v>0.81818181818181823</v>
      </c>
      <c r="S22" s="26"/>
      <c r="T22" s="60" t="s">
        <v>2107</v>
      </c>
      <c r="U22" s="165"/>
      <c r="V22" s="26">
        <v>3510</v>
      </c>
      <c r="W22" s="28">
        <v>1755</v>
      </c>
      <c r="X22" s="26">
        <v>136</v>
      </c>
      <c r="Y22" s="26">
        <f t="shared" si="0"/>
        <v>1632</v>
      </c>
      <c r="Z22" s="71"/>
      <c r="AA22" s="38" t="s">
        <v>2102</v>
      </c>
      <c r="AB22" s="38" t="s">
        <v>2095</v>
      </c>
      <c r="AC22" s="38" t="s">
        <v>2117</v>
      </c>
      <c r="AD22" s="38" t="s">
        <v>2127</v>
      </c>
      <c r="AE22" s="26" t="s">
        <v>2186</v>
      </c>
      <c r="AF22" s="38" t="s">
        <v>2095</v>
      </c>
      <c r="AG22" s="26" t="s">
        <v>2098</v>
      </c>
      <c r="AH22" s="53" t="s">
        <v>2095</v>
      </c>
      <c r="AI22" s="59">
        <v>6</v>
      </c>
      <c r="AJ22" s="26" t="s">
        <v>2130</v>
      </c>
      <c r="AK22" s="178"/>
      <c r="AL22" s="37">
        <v>623</v>
      </c>
      <c r="AM22" s="26">
        <v>0</v>
      </c>
      <c r="AN22" s="26">
        <v>8</v>
      </c>
      <c r="AO22" s="92">
        <v>1.3999705168693162</v>
      </c>
      <c r="AP22" s="26" t="s">
        <v>2193</v>
      </c>
      <c r="AQ22" s="81"/>
      <c r="AR22" s="26"/>
    </row>
    <row r="23" spans="1:44" x14ac:dyDescent="0.35">
      <c r="A23" s="20">
        <v>8</v>
      </c>
      <c r="B23" s="9" t="s">
        <v>1083</v>
      </c>
      <c r="C23" s="9" t="s">
        <v>1482</v>
      </c>
      <c r="D23" s="8" t="s">
        <v>2196</v>
      </c>
      <c r="E23" s="9" t="s">
        <v>1486</v>
      </c>
      <c r="F23" s="90">
        <v>10474</v>
      </c>
      <c r="G23" s="90" t="s">
        <v>2197</v>
      </c>
      <c r="H23" s="9">
        <v>1</v>
      </c>
      <c r="I23" s="26"/>
      <c r="J23" s="66" t="s">
        <v>55</v>
      </c>
      <c r="K23" s="202" t="s">
        <v>44</v>
      </c>
      <c r="L23" s="67">
        <v>1917</v>
      </c>
      <c r="M23" s="202">
        <v>560</v>
      </c>
      <c r="N23" s="202"/>
      <c r="O23" s="202">
        <v>470</v>
      </c>
      <c r="P23" s="26"/>
      <c r="Q23" s="26" t="s">
        <v>2106</v>
      </c>
      <c r="R23" s="27">
        <v>0.97619047619047616</v>
      </c>
      <c r="S23" s="26"/>
      <c r="T23" s="60" t="s">
        <v>2107</v>
      </c>
      <c r="U23" s="165"/>
      <c r="V23" s="26">
        <v>1186</v>
      </c>
      <c r="W23" s="28">
        <v>593</v>
      </c>
      <c r="X23" s="26">
        <v>67</v>
      </c>
      <c r="Y23" s="26">
        <f t="shared" si="0"/>
        <v>804</v>
      </c>
      <c r="Z23" s="71"/>
      <c r="AA23" s="38" t="s">
        <v>2125</v>
      </c>
      <c r="AB23" s="38" t="s">
        <v>2095</v>
      </c>
      <c r="AC23" s="38" t="s">
        <v>2126</v>
      </c>
      <c r="AD23" s="38" t="s">
        <v>2127</v>
      </c>
      <c r="AE23" s="26" t="s">
        <v>2198</v>
      </c>
      <c r="AF23" s="38" t="s">
        <v>2129</v>
      </c>
      <c r="AG23" s="26" t="s">
        <v>2098</v>
      </c>
      <c r="AH23" s="53" t="s">
        <v>2095</v>
      </c>
      <c r="AI23" s="59">
        <v>5</v>
      </c>
      <c r="AJ23" s="26" t="s">
        <v>2130</v>
      </c>
      <c r="AK23" s="178"/>
      <c r="AL23" s="37">
        <v>623</v>
      </c>
      <c r="AM23" s="26">
        <v>1</v>
      </c>
      <c r="AN23" s="26">
        <v>10</v>
      </c>
      <c r="AO23" s="92">
        <v>1.4140699086609829</v>
      </c>
      <c r="AP23" s="26" t="s">
        <v>2177</v>
      </c>
      <c r="AQ23" s="81"/>
      <c r="AR23" s="26"/>
    </row>
    <row r="24" spans="1:44" x14ac:dyDescent="0.35">
      <c r="A24" s="35">
        <v>9</v>
      </c>
      <c r="B24" s="8" t="s">
        <v>1083</v>
      </c>
      <c r="C24" s="8" t="s">
        <v>1457</v>
      </c>
      <c r="D24" s="8" t="s">
        <v>2199</v>
      </c>
      <c r="E24" s="9" t="s">
        <v>1461</v>
      </c>
      <c r="F24" s="90">
        <v>10457</v>
      </c>
      <c r="G24" s="90" t="s">
        <v>2200</v>
      </c>
      <c r="H24" s="9">
        <v>1</v>
      </c>
      <c r="I24" s="26"/>
      <c r="J24" s="66" t="s">
        <v>486</v>
      </c>
      <c r="K24" s="202" t="s">
        <v>44</v>
      </c>
      <c r="L24" s="67">
        <v>1918</v>
      </c>
      <c r="M24" s="202">
        <v>1200</v>
      </c>
      <c r="N24" s="202"/>
      <c r="O24" s="202">
        <v>500</v>
      </c>
      <c r="P24" s="26"/>
      <c r="Q24" s="26"/>
      <c r="R24" s="27">
        <v>0.84552845528455289</v>
      </c>
      <c r="S24" s="26"/>
      <c r="T24" s="60" t="s">
        <v>2107</v>
      </c>
      <c r="U24" s="165"/>
      <c r="V24" s="26">
        <v>2775</v>
      </c>
      <c r="W24" s="28">
        <v>1387.5</v>
      </c>
      <c r="X24" s="26">
        <v>106</v>
      </c>
      <c r="Y24" s="26">
        <f t="shared" si="0"/>
        <v>1272</v>
      </c>
      <c r="Z24" s="71"/>
      <c r="AA24" s="38" t="s">
        <v>2102</v>
      </c>
      <c r="AB24" s="38" t="s">
        <v>2095</v>
      </c>
      <c r="AC24" s="38" t="s">
        <v>2095</v>
      </c>
      <c r="AD24" s="38" t="s">
        <v>2127</v>
      </c>
      <c r="AE24" s="26" t="s">
        <v>2186</v>
      </c>
      <c r="AF24" s="38" t="s">
        <v>2095</v>
      </c>
      <c r="AG24" s="26" t="s">
        <v>2098</v>
      </c>
      <c r="AH24" s="53" t="s">
        <v>2201</v>
      </c>
      <c r="AI24" s="59">
        <v>6</v>
      </c>
      <c r="AJ24" s="26" t="s">
        <v>2130</v>
      </c>
      <c r="AK24" s="178"/>
      <c r="AL24" s="37">
        <v>1286</v>
      </c>
      <c r="AM24" s="26">
        <v>4</v>
      </c>
      <c r="AN24" s="26">
        <v>9</v>
      </c>
      <c r="AO24" s="92">
        <v>0.29011621213068184</v>
      </c>
      <c r="AP24" s="26" t="s">
        <v>2177</v>
      </c>
      <c r="AQ24" s="81"/>
      <c r="AR24" s="26"/>
    </row>
    <row r="25" spans="1:44" x14ac:dyDescent="0.35">
      <c r="A25" s="35">
        <v>9</v>
      </c>
      <c r="B25" s="8" t="s">
        <v>1083</v>
      </c>
      <c r="C25" s="8" t="s">
        <v>1444</v>
      </c>
      <c r="D25" s="8" t="s">
        <v>2202</v>
      </c>
      <c r="E25" s="9" t="s">
        <v>1448</v>
      </c>
      <c r="F25" s="90">
        <v>10452</v>
      </c>
      <c r="G25" s="90" t="s">
        <v>2203</v>
      </c>
      <c r="H25" s="8">
        <v>3</v>
      </c>
      <c r="I25" s="26" t="s">
        <v>2137</v>
      </c>
      <c r="J25" s="66" t="s">
        <v>62</v>
      </c>
      <c r="K25" s="202" t="s">
        <v>37</v>
      </c>
      <c r="L25" s="67">
        <v>1946</v>
      </c>
      <c r="M25" s="202">
        <v>381</v>
      </c>
      <c r="N25" s="202"/>
      <c r="O25" s="202">
        <v>599</v>
      </c>
      <c r="P25" s="26"/>
      <c r="Q25" s="26"/>
      <c r="R25" s="27">
        <v>1</v>
      </c>
      <c r="S25" s="26"/>
      <c r="T25" s="60" t="s">
        <v>2107</v>
      </c>
      <c r="U25" s="165"/>
      <c r="V25" s="26">
        <v>961</v>
      </c>
      <c r="W25" s="28">
        <v>480.5</v>
      </c>
      <c r="X25" s="26">
        <v>43</v>
      </c>
      <c r="Y25" s="26">
        <f t="shared" si="0"/>
        <v>516</v>
      </c>
      <c r="Z25" s="71"/>
      <c r="AA25" s="38" t="s">
        <v>2133</v>
      </c>
      <c r="AB25" s="38" t="s">
        <v>2097</v>
      </c>
      <c r="AC25" s="38" t="s">
        <v>2126</v>
      </c>
      <c r="AD25" s="38" t="s">
        <v>2095</v>
      </c>
      <c r="AE25" s="26"/>
      <c r="AF25" s="38" t="s">
        <v>2095</v>
      </c>
      <c r="AG25" s="26" t="s">
        <v>2098</v>
      </c>
      <c r="AH25" s="53" t="s">
        <v>2095</v>
      </c>
      <c r="AI25" s="59">
        <v>7</v>
      </c>
      <c r="AJ25" s="26" t="s">
        <v>2099</v>
      </c>
      <c r="AK25" s="178"/>
      <c r="AL25" s="37">
        <v>1286</v>
      </c>
      <c r="AM25" s="26">
        <v>5</v>
      </c>
      <c r="AN25" s="26">
        <v>10</v>
      </c>
      <c r="AO25" s="92">
        <v>0.27600397829545265</v>
      </c>
      <c r="AP25" s="26" t="s">
        <v>2177</v>
      </c>
      <c r="AQ25" s="81"/>
      <c r="AR25" s="26" t="s">
        <v>2107</v>
      </c>
    </row>
    <row r="26" spans="1:44" x14ac:dyDescent="0.35">
      <c r="A26" s="176">
        <v>9</v>
      </c>
      <c r="B26" s="176" t="s">
        <v>1083</v>
      </c>
      <c r="C26" s="176" t="s">
        <v>2204</v>
      </c>
      <c r="D26" s="176" t="s">
        <v>2205</v>
      </c>
      <c r="E26" s="176" t="s">
        <v>2206</v>
      </c>
      <c r="F26" s="177">
        <v>10452</v>
      </c>
      <c r="G26" s="177" t="s">
        <v>2207</v>
      </c>
      <c r="H26" s="14" t="s">
        <v>2145</v>
      </c>
      <c r="I26" s="26"/>
      <c r="J26" s="67"/>
      <c r="K26" s="67"/>
      <c r="L26" s="67"/>
      <c r="M26" s="67"/>
      <c r="N26" s="67"/>
      <c r="O26" s="67"/>
      <c r="P26" s="26"/>
      <c r="Q26" s="26"/>
      <c r="R26" s="26"/>
      <c r="S26" s="26"/>
      <c r="T26" s="53"/>
      <c r="U26" s="165"/>
      <c r="V26" s="26"/>
      <c r="W26" s="26"/>
      <c r="X26" s="175">
        <v>5</v>
      </c>
      <c r="Y26" s="26">
        <f t="shared" si="0"/>
        <v>60</v>
      </c>
      <c r="Z26" s="71"/>
      <c r="AA26" s="26"/>
      <c r="AB26" s="9" t="s">
        <v>2097</v>
      </c>
      <c r="AC26" s="26"/>
      <c r="AD26" s="26"/>
      <c r="AE26" s="26"/>
      <c r="AF26" s="26"/>
      <c r="AG26" s="26"/>
      <c r="AH26" s="53"/>
      <c r="AI26" s="59"/>
      <c r="AJ26" s="26"/>
      <c r="AK26" s="178"/>
      <c r="AL26" s="26"/>
      <c r="AM26" s="26"/>
      <c r="AN26" s="26"/>
      <c r="AO26" s="26"/>
      <c r="AP26" s="26"/>
      <c r="AQ26" s="81"/>
      <c r="AR26" s="26" t="s">
        <v>2107</v>
      </c>
    </row>
    <row r="27" spans="1:44" ht="29" x14ac:dyDescent="0.35">
      <c r="A27" s="35">
        <v>10</v>
      </c>
      <c r="B27" s="8" t="s">
        <v>1083</v>
      </c>
      <c r="C27" s="8" t="s">
        <v>1327</v>
      </c>
      <c r="D27" s="8" t="s">
        <v>2208</v>
      </c>
      <c r="E27" s="9" t="s">
        <v>1330</v>
      </c>
      <c r="F27" s="90">
        <v>10453</v>
      </c>
      <c r="G27" s="90" t="s">
        <v>2209</v>
      </c>
      <c r="H27" s="9">
        <v>2</v>
      </c>
      <c r="I27" s="26" t="s">
        <v>2137</v>
      </c>
      <c r="J27" s="66" t="s">
        <v>62</v>
      </c>
      <c r="K27" s="202" t="s">
        <v>37</v>
      </c>
      <c r="L27" s="67">
        <v>1937</v>
      </c>
      <c r="M27" s="202">
        <v>600</v>
      </c>
      <c r="N27" s="202"/>
      <c r="O27" s="202">
        <v>384</v>
      </c>
      <c r="P27" s="26"/>
      <c r="Q27" s="26"/>
      <c r="R27" s="27">
        <v>1</v>
      </c>
      <c r="S27" s="26"/>
      <c r="T27" s="60" t="s">
        <v>2107</v>
      </c>
      <c r="U27" s="165"/>
      <c r="V27" s="26">
        <v>1522</v>
      </c>
      <c r="W27" s="28">
        <v>761</v>
      </c>
      <c r="X27" s="26">
        <v>73</v>
      </c>
      <c r="Y27" s="26">
        <f t="shared" si="0"/>
        <v>876</v>
      </c>
      <c r="Z27" s="71"/>
      <c r="AA27" s="38" t="s">
        <v>2125</v>
      </c>
      <c r="AB27" s="38" t="s">
        <v>2095</v>
      </c>
      <c r="AC27" s="38" t="s">
        <v>2126</v>
      </c>
      <c r="AD27" s="38" t="s">
        <v>2127</v>
      </c>
      <c r="AE27" s="26" t="s">
        <v>2182</v>
      </c>
      <c r="AF27" s="38" t="s">
        <v>2095</v>
      </c>
      <c r="AG27" s="14" t="s">
        <v>2095</v>
      </c>
      <c r="AH27" s="53" t="s">
        <v>2095</v>
      </c>
      <c r="AI27" s="59">
        <v>4</v>
      </c>
      <c r="AJ27" s="37" t="s">
        <v>2127</v>
      </c>
      <c r="AK27" s="178"/>
      <c r="AL27" s="37">
        <v>822</v>
      </c>
      <c r="AM27" s="26">
        <v>5</v>
      </c>
      <c r="AN27" s="26">
        <v>13</v>
      </c>
      <c r="AO27" s="92">
        <v>0.49826376976893749</v>
      </c>
      <c r="AP27" s="26" t="s">
        <v>2177</v>
      </c>
      <c r="AQ27" s="81"/>
      <c r="AR27" s="26"/>
    </row>
    <row r="28" spans="1:44" ht="29" x14ac:dyDescent="0.35">
      <c r="A28" s="35">
        <v>10</v>
      </c>
      <c r="B28" s="8" t="s">
        <v>1083</v>
      </c>
      <c r="C28" s="8" t="s">
        <v>1361</v>
      </c>
      <c r="D28" s="8" t="s">
        <v>2210</v>
      </c>
      <c r="E28" s="9" t="s">
        <v>1365</v>
      </c>
      <c r="F28" s="90">
        <v>10468</v>
      </c>
      <c r="G28" s="90" t="s">
        <v>2211</v>
      </c>
      <c r="H28" s="9">
        <v>2</v>
      </c>
      <c r="I28" s="26"/>
      <c r="J28" s="66" t="s">
        <v>486</v>
      </c>
      <c r="K28" s="202" t="s">
        <v>44</v>
      </c>
      <c r="L28" s="67">
        <v>1938</v>
      </c>
      <c r="M28" s="202">
        <v>925</v>
      </c>
      <c r="N28" s="202"/>
      <c r="O28" s="202">
        <v>0</v>
      </c>
      <c r="P28" s="26"/>
      <c r="Q28" s="26"/>
      <c r="R28" s="27">
        <v>0.82089552238805974</v>
      </c>
      <c r="S28" s="26"/>
      <c r="T28" s="60" t="s">
        <v>2095</v>
      </c>
      <c r="U28" s="165"/>
      <c r="V28" s="26">
        <v>3039</v>
      </c>
      <c r="W28" s="28">
        <v>1519.5</v>
      </c>
      <c r="X28" s="26">
        <v>126</v>
      </c>
      <c r="Y28" s="26">
        <f t="shared" si="0"/>
        <v>1512</v>
      </c>
      <c r="Z28" s="71"/>
      <c r="AA28" s="38" t="s">
        <v>2116</v>
      </c>
      <c r="AB28" s="38" t="s">
        <v>2095</v>
      </c>
      <c r="AC28" s="38" t="s">
        <v>2126</v>
      </c>
      <c r="AD28" s="38" t="s">
        <v>2127</v>
      </c>
      <c r="AE28" s="26" t="s">
        <v>2186</v>
      </c>
      <c r="AF28" s="38" t="s">
        <v>2095</v>
      </c>
      <c r="AG28" s="14" t="s">
        <v>2095</v>
      </c>
      <c r="AH28" s="53" t="s">
        <v>2201</v>
      </c>
      <c r="AI28" s="59">
        <v>4</v>
      </c>
      <c r="AJ28" s="37" t="s">
        <v>2127</v>
      </c>
      <c r="AK28" s="178"/>
      <c r="AL28" s="37">
        <v>822</v>
      </c>
      <c r="AM28" s="26">
        <v>3</v>
      </c>
      <c r="AN28" s="26">
        <v>12</v>
      </c>
      <c r="AO28" s="92">
        <v>0.39325235764204547</v>
      </c>
      <c r="AP28" s="26" t="s">
        <v>2212</v>
      </c>
      <c r="AQ28" s="81"/>
      <c r="AR28" s="26"/>
    </row>
    <row r="29" spans="1:44" ht="29" x14ac:dyDescent="0.35">
      <c r="A29" s="31">
        <v>10</v>
      </c>
      <c r="B29" s="12" t="s">
        <v>1083</v>
      </c>
      <c r="C29" s="12" t="s">
        <v>1341</v>
      </c>
      <c r="D29" s="12" t="s">
        <v>2213</v>
      </c>
      <c r="E29" s="38" t="s">
        <v>1345</v>
      </c>
      <c r="F29" s="250">
        <v>10458</v>
      </c>
      <c r="G29" s="250" t="s">
        <v>2214</v>
      </c>
      <c r="H29" s="9">
        <v>1</v>
      </c>
      <c r="I29" s="26"/>
      <c r="J29" s="66" t="s">
        <v>55</v>
      </c>
      <c r="K29" s="202" t="s">
        <v>44</v>
      </c>
      <c r="L29" s="67">
        <v>2001</v>
      </c>
      <c r="M29" s="202">
        <v>504</v>
      </c>
      <c r="N29" s="202"/>
      <c r="O29" s="202">
        <v>500</v>
      </c>
      <c r="P29" s="26"/>
      <c r="Q29" s="26"/>
      <c r="R29" s="27">
        <v>0.43609022556390975</v>
      </c>
      <c r="S29" s="26"/>
      <c r="T29" s="60" t="s">
        <v>2095</v>
      </c>
      <c r="U29" s="165"/>
      <c r="V29" s="26">
        <v>3013</v>
      </c>
      <c r="W29" s="28">
        <v>1506.5</v>
      </c>
      <c r="X29" s="26">
        <v>113</v>
      </c>
      <c r="Y29" s="26">
        <f t="shared" si="0"/>
        <v>1356</v>
      </c>
      <c r="Z29" s="71"/>
      <c r="AA29" s="38" t="s">
        <v>2102</v>
      </c>
      <c r="AB29" s="38" t="s">
        <v>2095</v>
      </c>
      <c r="AC29" s="38" t="s">
        <v>2095</v>
      </c>
      <c r="AD29" s="38" t="s">
        <v>2127</v>
      </c>
      <c r="AE29" s="26" t="s">
        <v>2186</v>
      </c>
      <c r="AF29" s="38" t="s">
        <v>2095</v>
      </c>
      <c r="AG29" s="26" t="s">
        <v>2098</v>
      </c>
      <c r="AH29" s="53" t="s">
        <v>2201</v>
      </c>
      <c r="AI29" s="59">
        <v>6</v>
      </c>
      <c r="AJ29" s="26" t="s">
        <v>2130</v>
      </c>
      <c r="AK29" s="178"/>
      <c r="AL29" s="37">
        <v>822</v>
      </c>
      <c r="AM29" s="26">
        <v>1</v>
      </c>
      <c r="AN29" s="26">
        <v>15</v>
      </c>
      <c r="AO29" s="92">
        <v>0.44367230418749809</v>
      </c>
      <c r="AP29" s="26" t="s">
        <v>2215</v>
      </c>
      <c r="AQ29" s="81"/>
      <c r="AR29" s="26"/>
    </row>
    <row r="30" spans="1:44" x14ac:dyDescent="0.35">
      <c r="A30" s="251">
        <v>10</v>
      </c>
      <c r="B30" s="251" t="s">
        <v>1083</v>
      </c>
      <c r="C30" s="251" t="s">
        <v>1546</v>
      </c>
      <c r="D30" s="251" t="s">
        <v>2216</v>
      </c>
      <c r="E30" s="251" t="s">
        <v>2217</v>
      </c>
      <c r="F30" s="252">
        <v>10458</v>
      </c>
      <c r="G30" s="252" t="s">
        <v>2218</v>
      </c>
      <c r="H30" s="14" t="s">
        <v>2145</v>
      </c>
      <c r="I30" s="26"/>
      <c r="J30" s="67"/>
      <c r="K30" s="67"/>
      <c r="L30" s="67"/>
      <c r="M30" s="67"/>
      <c r="N30" s="67"/>
      <c r="O30" s="67"/>
      <c r="P30" s="26"/>
      <c r="Q30" s="26"/>
      <c r="R30" s="26"/>
      <c r="S30" s="26"/>
      <c r="T30" s="53"/>
      <c r="U30" s="165"/>
      <c r="V30" s="26"/>
      <c r="W30" s="26"/>
      <c r="X30" s="175">
        <v>11</v>
      </c>
      <c r="Y30" s="26">
        <f t="shared" si="0"/>
        <v>132</v>
      </c>
      <c r="Z30" s="71"/>
      <c r="AA30" s="26"/>
      <c r="AB30" s="9" t="s">
        <v>2097</v>
      </c>
      <c r="AC30" s="26"/>
      <c r="AD30" s="26"/>
      <c r="AE30" s="26"/>
      <c r="AF30" s="26"/>
      <c r="AG30" s="26"/>
      <c r="AH30" s="53"/>
      <c r="AI30" s="59"/>
      <c r="AJ30" s="26"/>
      <c r="AK30" s="178"/>
      <c r="AL30" s="26"/>
      <c r="AM30" s="26"/>
      <c r="AN30" s="26"/>
      <c r="AO30" s="26"/>
      <c r="AP30" s="26"/>
      <c r="AQ30" s="81"/>
      <c r="AR30" s="26" t="s">
        <v>2107</v>
      </c>
    </row>
    <row r="31" spans="1:44" x14ac:dyDescent="0.35">
      <c r="A31" s="12">
        <v>10</v>
      </c>
      <c r="B31" s="12" t="s">
        <v>1083</v>
      </c>
      <c r="C31" s="12" t="s">
        <v>1337</v>
      </c>
      <c r="D31" s="12" t="s">
        <v>2545</v>
      </c>
      <c r="E31" s="38" t="s">
        <v>1340</v>
      </c>
      <c r="F31" s="250">
        <v>10463</v>
      </c>
      <c r="G31" s="250" t="s">
        <v>3200</v>
      </c>
      <c r="H31" s="212" t="s">
        <v>2137</v>
      </c>
      <c r="I31" s="212" t="s">
        <v>2099</v>
      </c>
      <c r="J31" s="213" t="s">
        <v>62</v>
      </c>
      <c r="K31" s="214" t="s">
        <v>37</v>
      </c>
      <c r="L31" s="215">
        <v>2004</v>
      </c>
      <c r="M31" s="215">
        <v>260</v>
      </c>
      <c r="N31" s="215"/>
      <c r="O31" s="215">
        <v>250</v>
      </c>
      <c r="P31" s="212"/>
      <c r="Q31" s="212"/>
      <c r="R31" s="216">
        <v>1</v>
      </c>
      <c r="S31" s="212"/>
      <c r="T31" s="201" t="s">
        <v>2107</v>
      </c>
      <c r="U31" s="165"/>
      <c r="V31" s="212">
        <v>1073</v>
      </c>
      <c r="W31" s="218">
        <v>536.5</v>
      </c>
      <c r="X31" s="212">
        <v>43</v>
      </c>
      <c r="Y31" s="212">
        <f t="shared" si="0"/>
        <v>516</v>
      </c>
      <c r="Z31" s="71"/>
      <c r="AA31" s="220" t="s">
        <v>2102</v>
      </c>
      <c r="AB31" s="220" t="s">
        <v>2095</v>
      </c>
      <c r="AC31" s="220" t="s">
        <v>2126</v>
      </c>
      <c r="AD31" s="220" t="s">
        <v>2095</v>
      </c>
      <c r="AE31" s="212"/>
      <c r="AF31" s="220" t="s">
        <v>2095</v>
      </c>
      <c r="AG31" s="212" t="s">
        <v>2098</v>
      </c>
      <c r="AH31" s="221" t="s">
        <v>2095</v>
      </c>
      <c r="AI31" s="222">
        <v>5</v>
      </c>
      <c r="AJ31" s="212" t="s">
        <v>2099</v>
      </c>
      <c r="AK31" s="178"/>
      <c r="AL31" s="212">
        <v>822</v>
      </c>
      <c r="AM31" s="212">
        <v>2</v>
      </c>
      <c r="AN31" s="212">
        <v>11</v>
      </c>
      <c r="AO31" s="224">
        <v>0.32159583728598296</v>
      </c>
      <c r="AP31" s="212" t="s">
        <v>2448</v>
      </c>
      <c r="AQ31" s="81"/>
      <c r="AR31" s="212"/>
    </row>
    <row r="32" spans="1:44" x14ac:dyDescent="0.35">
      <c r="A32" s="31">
        <v>11</v>
      </c>
      <c r="B32" s="12" t="s">
        <v>1083</v>
      </c>
      <c r="C32" s="12" t="s">
        <v>1177</v>
      </c>
      <c r="D32" s="12" t="s">
        <v>2219</v>
      </c>
      <c r="E32" s="38" t="s">
        <v>1180</v>
      </c>
      <c r="F32" s="250">
        <v>10467</v>
      </c>
      <c r="G32" s="250" t="s">
        <v>2220</v>
      </c>
      <c r="H32" s="9">
        <v>1</v>
      </c>
      <c r="I32" s="26"/>
      <c r="J32" s="66" t="s">
        <v>62</v>
      </c>
      <c r="K32" s="202" t="s">
        <v>37</v>
      </c>
      <c r="L32" s="67">
        <v>1920</v>
      </c>
      <c r="M32" s="202">
        <v>384</v>
      </c>
      <c r="N32" s="202"/>
      <c r="O32" s="202">
        <v>400</v>
      </c>
      <c r="P32" s="26"/>
      <c r="Q32" s="26"/>
      <c r="R32" s="27">
        <v>0.92</v>
      </c>
      <c r="S32" s="26"/>
      <c r="T32" s="60" t="s">
        <v>2107</v>
      </c>
      <c r="U32" s="165"/>
      <c r="V32" s="26">
        <v>868</v>
      </c>
      <c r="W32" s="28">
        <v>434</v>
      </c>
      <c r="X32" s="26">
        <v>57</v>
      </c>
      <c r="Y32" s="26">
        <f t="shared" si="0"/>
        <v>684</v>
      </c>
      <c r="Z32" s="71"/>
      <c r="AA32" s="38" t="s">
        <v>2096</v>
      </c>
      <c r="AB32" s="38" t="s">
        <v>2095</v>
      </c>
      <c r="AC32" s="38" t="s">
        <v>2095</v>
      </c>
      <c r="AD32" s="38" t="s">
        <v>2127</v>
      </c>
      <c r="AE32" s="26"/>
      <c r="AF32" s="38" t="s">
        <v>2095</v>
      </c>
      <c r="AG32" s="26" t="s">
        <v>2098</v>
      </c>
      <c r="AH32" s="53" t="s">
        <v>2095</v>
      </c>
      <c r="AI32" s="59">
        <v>4</v>
      </c>
      <c r="AJ32" s="26" t="s">
        <v>2130</v>
      </c>
      <c r="AK32" s="178"/>
      <c r="AL32" s="37">
        <v>479</v>
      </c>
      <c r="AM32" s="26">
        <v>2</v>
      </c>
      <c r="AN32" s="26">
        <v>6</v>
      </c>
      <c r="AO32" s="92">
        <v>1.1601835386041668</v>
      </c>
      <c r="AP32" s="26" t="s">
        <v>2221</v>
      </c>
      <c r="AQ32" s="81"/>
      <c r="AR32" s="26"/>
    </row>
    <row r="33" spans="1:44" ht="29" x14ac:dyDescent="0.35">
      <c r="A33" s="31">
        <v>11</v>
      </c>
      <c r="B33" s="12" t="s">
        <v>1083</v>
      </c>
      <c r="C33" s="12" t="s">
        <v>1238</v>
      </c>
      <c r="D33" s="12" t="s">
        <v>2222</v>
      </c>
      <c r="E33" s="38" t="s">
        <v>1242</v>
      </c>
      <c r="F33" s="250">
        <v>10461</v>
      </c>
      <c r="G33" s="250" t="s">
        <v>2223</v>
      </c>
      <c r="H33" s="9">
        <v>2</v>
      </c>
      <c r="I33" s="26"/>
      <c r="J33" s="66" t="s">
        <v>486</v>
      </c>
      <c r="K33" s="202" t="s">
        <v>44</v>
      </c>
      <c r="L33" s="67">
        <v>1941</v>
      </c>
      <c r="M33" s="202">
        <v>450</v>
      </c>
      <c r="N33" s="202"/>
      <c r="O33" s="202">
        <v>160</v>
      </c>
      <c r="P33" s="26"/>
      <c r="Q33" s="26"/>
      <c r="R33" s="27">
        <v>0.87662337662337664</v>
      </c>
      <c r="S33" s="26"/>
      <c r="T33" s="60" t="s">
        <v>2107</v>
      </c>
      <c r="U33" s="165"/>
      <c r="V33" s="26">
        <v>3693</v>
      </c>
      <c r="W33" s="28">
        <v>1846.5</v>
      </c>
      <c r="X33" s="26">
        <v>139</v>
      </c>
      <c r="Y33" s="26">
        <f t="shared" si="0"/>
        <v>1668</v>
      </c>
      <c r="Z33" s="71"/>
      <c r="AA33" s="38" t="s">
        <v>2116</v>
      </c>
      <c r="AB33" s="38" t="s">
        <v>2095</v>
      </c>
      <c r="AC33" s="38" t="s">
        <v>2117</v>
      </c>
      <c r="AD33" s="38" t="s">
        <v>2127</v>
      </c>
      <c r="AE33" s="26" t="s">
        <v>2186</v>
      </c>
      <c r="AF33" s="38" t="s">
        <v>2095</v>
      </c>
      <c r="AG33" s="14" t="s">
        <v>2095</v>
      </c>
      <c r="AH33" s="53" t="s">
        <v>2095</v>
      </c>
      <c r="AI33" s="59">
        <v>3</v>
      </c>
      <c r="AJ33" s="37" t="s">
        <v>2127</v>
      </c>
      <c r="AK33" s="178"/>
      <c r="AL33" s="37">
        <v>479</v>
      </c>
      <c r="AM33" s="26">
        <v>3</v>
      </c>
      <c r="AN33" s="26">
        <v>8</v>
      </c>
      <c r="AO33" s="92">
        <v>0.46454636583143943</v>
      </c>
      <c r="AP33" s="26" t="s">
        <v>2193</v>
      </c>
      <c r="AQ33" s="81"/>
      <c r="AR33" s="26"/>
    </row>
    <row r="34" spans="1:44" x14ac:dyDescent="0.35">
      <c r="A34" s="31">
        <v>11</v>
      </c>
      <c r="B34" s="12" t="s">
        <v>1083</v>
      </c>
      <c r="C34" s="12" t="s">
        <v>1181</v>
      </c>
      <c r="D34" s="12" t="s">
        <v>2224</v>
      </c>
      <c r="E34" s="38" t="s">
        <v>1184</v>
      </c>
      <c r="F34" s="38">
        <v>10462</v>
      </c>
      <c r="G34" s="38" t="s">
        <v>2225</v>
      </c>
      <c r="H34" s="8">
        <v>3</v>
      </c>
      <c r="I34" s="26"/>
      <c r="J34" s="66" t="s">
        <v>62</v>
      </c>
      <c r="K34" s="202" t="s">
        <v>37</v>
      </c>
      <c r="L34" s="67">
        <v>1992</v>
      </c>
      <c r="M34" s="202">
        <v>442</v>
      </c>
      <c r="N34" s="202"/>
      <c r="O34" s="202">
        <v>138</v>
      </c>
      <c r="P34" s="26"/>
      <c r="Q34" s="26"/>
      <c r="R34" s="27">
        <v>0.93103448275862066</v>
      </c>
      <c r="S34" s="26"/>
      <c r="T34" s="60" t="s">
        <v>2107</v>
      </c>
      <c r="U34" s="165"/>
      <c r="V34" s="26">
        <v>977</v>
      </c>
      <c r="W34" s="28">
        <v>488.5</v>
      </c>
      <c r="X34" s="26">
        <v>63</v>
      </c>
      <c r="Y34" s="26">
        <f t="shared" si="0"/>
        <v>756</v>
      </c>
      <c r="Z34" s="71"/>
      <c r="AA34" s="38" t="s">
        <v>2096</v>
      </c>
      <c r="AB34" s="38" t="s">
        <v>2097</v>
      </c>
      <c r="AC34" s="38" t="s">
        <v>2095</v>
      </c>
      <c r="AD34" s="38" t="s">
        <v>2095</v>
      </c>
      <c r="AE34" s="26"/>
      <c r="AF34" s="38" t="s">
        <v>2095</v>
      </c>
      <c r="AG34" s="26" t="s">
        <v>2098</v>
      </c>
      <c r="AH34" s="53" t="s">
        <v>2095</v>
      </c>
      <c r="AI34" s="59">
        <v>4</v>
      </c>
      <c r="AJ34" s="26" t="s">
        <v>2099</v>
      </c>
      <c r="AK34" s="178"/>
      <c r="AL34" s="37">
        <v>479</v>
      </c>
      <c r="AM34" s="26">
        <v>3</v>
      </c>
      <c r="AN34" s="26">
        <v>9</v>
      </c>
      <c r="AO34" s="92">
        <v>0.42389120763068183</v>
      </c>
      <c r="AP34" s="26" t="s">
        <v>2193</v>
      </c>
      <c r="AQ34" s="81"/>
      <c r="AR34" s="26" t="s">
        <v>2107</v>
      </c>
    </row>
    <row r="35" spans="1:44" x14ac:dyDescent="0.35">
      <c r="A35" s="251">
        <v>11</v>
      </c>
      <c r="B35" s="251" t="s">
        <v>1083</v>
      </c>
      <c r="C35" s="251" t="s">
        <v>2226</v>
      </c>
      <c r="D35" s="251" t="s">
        <v>2227</v>
      </c>
      <c r="E35" s="251" t="s">
        <v>2228</v>
      </c>
      <c r="F35" s="253">
        <v>10462</v>
      </c>
      <c r="G35" s="253" t="s">
        <v>2229</v>
      </c>
      <c r="H35" s="14" t="s">
        <v>2145</v>
      </c>
      <c r="I35" s="26"/>
      <c r="J35" s="67"/>
      <c r="K35" s="67"/>
      <c r="L35" s="67"/>
      <c r="M35" s="67"/>
      <c r="N35" s="67"/>
      <c r="O35" s="67"/>
      <c r="P35" s="26"/>
      <c r="Q35" s="26"/>
      <c r="R35" s="26"/>
      <c r="S35" s="26"/>
      <c r="T35" s="53"/>
      <c r="U35" s="165"/>
      <c r="V35" s="26"/>
      <c r="W35" s="26"/>
      <c r="X35" s="175">
        <v>2</v>
      </c>
      <c r="Y35" s="26">
        <f t="shared" ref="Y35:Y66" si="1">X35*12</f>
        <v>24</v>
      </c>
      <c r="Z35" s="71"/>
      <c r="AA35" s="26"/>
      <c r="AB35" s="9" t="s">
        <v>2097</v>
      </c>
      <c r="AC35" s="26"/>
      <c r="AD35" s="26"/>
      <c r="AE35" s="26"/>
      <c r="AF35" s="26"/>
      <c r="AG35" s="26"/>
      <c r="AH35" s="53"/>
      <c r="AI35" s="59"/>
      <c r="AJ35" s="26"/>
      <c r="AK35" s="178"/>
      <c r="AL35" s="26"/>
      <c r="AM35" s="26"/>
      <c r="AN35" s="26"/>
      <c r="AO35" s="26"/>
      <c r="AP35" s="26"/>
      <c r="AQ35" s="81"/>
      <c r="AR35" s="26" t="s">
        <v>2107</v>
      </c>
    </row>
    <row r="36" spans="1:44" x14ac:dyDescent="0.35">
      <c r="A36" s="12">
        <v>11</v>
      </c>
      <c r="B36" s="12" t="s">
        <v>1083</v>
      </c>
      <c r="C36" s="12" t="s">
        <v>1214</v>
      </c>
      <c r="D36" s="12" t="s">
        <v>2430</v>
      </c>
      <c r="E36" s="38" t="s">
        <v>1217</v>
      </c>
      <c r="F36" s="250">
        <v>10475</v>
      </c>
      <c r="G36" s="250" t="s">
        <v>3201</v>
      </c>
      <c r="H36" s="212" t="s">
        <v>2105</v>
      </c>
      <c r="I36" s="212" t="s">
        <v>2099</v>
      </c>
      <c r="J36" s="213" t="s">
        <v>62</v>
      </c>
      <c r="K36" s="214" t="s">
        <v>37</v>
      </c>
      <c r="L36" s="215">
        <v>2007</v>
      </c>
      <c r="M36" s="215">
        <v>401</v>
      </c>
      <c r="N36" s="215"/>
      <c r="O36" s="215">
        <v>358</v>
      </c>
      <c r="P36" s="212"/>
      <c r="Q36" s="212"/>
      <c r="R36" s="216">
        <v>1</v>
      </c>
      <c r="S36" s="212"/>
      <c r="T36" s="201" t="s">
        <v>2107</v>
      </c>
      <c r="U36" s="165"/>
      <c r="V36" s="212">
        <v>738</v>
      </c>
      <c r="W36" s="218">
        <v>369</v>
      </c>
      <c r="X36" s="212">
        <v>41</v>
      </c>
      <c r="Y36" s="212">
        <f t="shared" si="1"/>
        <v>492</v>
      </c>
      <c r="Z36" s="71"/>
      <c r="AA36" s="220" t="s">
        <v>2125</v>
      </c>
      <c r="AB36" s="220" t="s">
        <v>2097</v>
      </c>
      <c r="AC36" s="220" t="s">
        <v>2126</v>
      </c>
      <c r="AD36" s="220" t="s">
        <v>2095</v>
      </c>
      <c r="AE36" s="212"/>
      <c r="AF36" s="220" t="s">
        <v>2095</v>
      </c>
      <c r="AG36" s="212" t="s">
        <v>2098</v>
      </c>
      <c r="AH36" s="221" t="s">
        <v>2095</v>
      </c>
      <c r="AI36" s="222">
        <v>6</v>
      </c>
      <c r="AJ36" s="212" t="s">
        <v>2099</v>
      </c>
      <c r="AK36" s="178"/>
      <c r="AL36" s="212">
        <v>479</v>
      </c>
      <c r="AM36" s="212">
        <v>1</v>
      </c>
      <c r="AN36" s="212">
        <v>8</v>
      </c>
      <c r="AO36" s="224">
        <v>1.7680091558636346</v>
      </c>
      <c r="AP36" s="212" t="s">
        <v>2431</v>
      </c>
      <c r="AQ36" s="81"/>
      <c r="AR36" s="212"/>
    </row>
    <row r="37" spans="1:44" x14ac:dyDescent="0.35">
      <c r="A37" s="31">
        <v>12</v>
      </c>
      <c r="B37" s="12" t="s">
        <v>1083</v>
      </c>
      <c r="C37" s="12" t="s">
        <v>1125</v>
      </c>
      <c r="D37" s="12" t="s">
        <v>2230</v>
      </c>
      <c r="E37" s="38" t="s">
        <v>1129</v>
      </c>
      <c r="F37" s="250">
        <v>10457</v>
      </c>
      <c r="G37" s="250" t="s">
        <v>2231</v>
      </c>
      <c r="H37" s="9">
        <v>1</v>
      </c>
      <c r="I37" s="26"/>
      <c r="J37" s="66" t="s">
        <v>55</v>
      </c>
      <c r="K37" s="202" t="s">
        <v>44</v>
      </c>
      <c r="L37" s="67">
        <v>1921</v>
      </c>
      <c r="M37" s="202">
        <v>425</v>
      </c>
      <c r="N37" s="202"/>
      <c r="O37" s="202">
        <v>371</v>
      </c>
      <c r="P37" s="26"/>
      <c r="Q37" s="26" t="s">
        <v>2106</v>
      </c>
      <c r="R37" s="27">
        <v>0.86746987951807231</v>
      </c>
      <c r="S37" s="26"/>
      <c r="T37" s="60" t="s">
        <v>2107</v>
      </c>
      <c r="U37" s="165"/>
      <c r="V37" s="26">
        <v>1437</v>
      </c>
      <c r="W37" s="28">
        <v>718.5</v>
      </c>
      <c r="X37" s="26">
        <v>72</v>
      </c>
      <c r="Y37" s="26">
        <f t="shared" si="1"/>
        <v>864</v>
      </c>
      <c r="Z37" s="71"/>
      <c r="AA37" s="38" t="s">
        <v>2125</v>
      </c>
      <c r="AB37" s="38" t="s">
        <v>2097</v>
      </c>
      <c r="AC37" s="38" t="s">
        <v>2095</v>
      </c>
      <c r="AD37" s="38" t="s">
        <v>2127</v>
      </c>
      <c r="AE37" s="26"/>
      <c r="AF37" s="38" t="s">
        <v>2129</v>
      </c>
      <c r="AG37" s="26" t="s">
        <v>2098</v>
      </c>
      <c r="AH37" s="53" t="s">
        <v>2095</v>
      </c>
      <c r="AI37" s="59">
        <v>5</v>
      </c>
      <c r="AJ37" s="26" t="s">
        <v>2130</v>
      </c>
      <c r="AK37" s="178"/>
      <c r="AL37" s="37">
        <v>650</v>
      </c>
      <c r="AM37" s="26">
        <v>1</v>
      </c>
      <c r="AN37" s="26">
        <v>8</v>
      </c>
      <c r="AO37" s="92">
        <v>0.660343451782197</v>
      </c>
      <c r="AP37" s="26" t="s">
        <v>2215</v>
      </c>
      <c r="AQ37" s="81"/>
      <c r="AR37" s="26" t="s">
        <v>2107</v>
      </c>
    </row>
    <row r="38" spans="1:44" x14ac:dyDescent="0.35">
      <c r="A38" s="31">
        <v>12</v>
      </c>
      <c r="B38" s="12" t="s">
        <v>1083</v>
      </c>
      <c r="C38" s="12" t="s">
        <v>1095</v>
      </c>
      <c r="D38" s="12" t="s">
        <v>2232</v>
      </c>
      <c r="E38" s="38" t="s">
        <v>1099</v>
      </c>
      <c r="F38" s="250">
        <v>10459</v>
      </c>
      <c r="G38" s="250" t="s">
        <v>2233</v>
      </c>
      <c r="H38" s="9">
        <v>1</v>
      </c>
      <c r="I38" s="26"/>
      <c r="J38" s="66" t="s">
        <v>412</v>
      </c>
      <c r="K38" s="202" t="s">
        <v>44</v>
      </c>
      <c r="L38" s="67">
        <v>1922</v>
      </c>
      <c r="M38" s="202">
        <v>504</v>
      </c>
      <c r="N38" s="202"/>
      <c r="O38" s="202">
        <v>300</v>
      </c>
      <c r="P38" s="26"/>
      <c r="Q38" s="26"/>
      <c r="R38" s="27">
        <v>0.90789473684210531</v>
      </c>
      <c r="S38" s="26"/>
      <c r="T38" s="60" t="s">
        <v>2107</v>
      </c>
      <c r="U38" s="165"/>
      <c r="V38" s="26">
        <v>1414</v>
      </c>
      <c r="W38" s="28">
        <v>707</v>
      </c>
      <c r="X38" s="26">
        <v>72</v>
      </c>
      <c r="Y38" s="26">
        <f t="shared" si="1"/>
        <v>864</v>
      </c>
      <c r="Z38" s="71"/>
      <c r="AA38" s="38" t="s">
        <v>2125</v>
      </c>
      <c r="AB38" s="38" t="s">
        <v>2095</v>
      </c>
      <c r="AC38" s="38" t="s">
        <v>2095</v>
      </c>
      <c r="AD38" s="38" t="s">
        <v>2127</v>
      </c>
      <c r="AE38" s="26" t="s">
        <v>2186</v>
      </c>
      <c r="AF38" s="38" t="s">
        <v>2129</v>
      </c>
      <c r="AG38" s="26" t="s">
        <v>2098</v>
      </c>
      <c r="AH38" s="53" t="s">
        <v>2095</v>
      </c>
      <c r="AI38" s="59">
        <v>4</v>
      </c>
      <c r="AJ38" s="26" t="s">
        <v>2130</v>
      </c>
      <c r="AK38" s="178"/>
      <c r="AL38" s="37">
        <v>650</v>
      </c>
      <c r="AM38" s="26">
        <v>5</v>
      </c>
      <c r="AN38" s="26">
        <v>16</v>
      </c>
      <c r="AO38" s="92">
        <v>0.78241242880681627</v>
      </c>
      <c r="AP38" s="26" t="s">
        <v>2177</v>
      </c>
      <c r="AQ38" s="81"/>
      <c r="AR38" s="26"/>
    </row>
    <row r="39" spans="1:44" x14ac:dyDescent="0.35">
      <c r="A39" s="31">
        <v>12</v>
      </c>
      <c r="B39" s="12" t="s">
        <v>1083</v>
      </c>
      <c r="C39" s="12" t="s">
        <v>1106</v>
      </c>
      <c r="D39" s="12" t="s">
        <v>2234</v>
      </c>
      <c r="E39" s="38" t="s">
        <v>1110</v>
      </c>
      <c r="F39" s="250">
        <v>10456</v>
      </c>
      <c r="G39" s="250" t="s">
        <v>2235</v>
      </c>
      <c r="H39" s="9">
        <v>2</v>
      </c>
      <c r="I39" s="26"/>
      <c r="J39" s="66" t="s">
        <v>36</v>
      </c>
      <c r="K39" s="202" t="s">
        <v>37</v>
      </c>
      <c r="L39" s="67">
        <v>1943</v>
      </c>
      <c r="M39" s="202">
        <v>300</v>
      </c>
      <c r="N39" s="202"/>
      <c r="O39" s="202">
        <v>356</v>
      </c>
      <c r="P39" s="26"/>
      <c r="Q39" s="26" t="s">
        <v>2106</v>
      </c>
      <c r="R39" s="27">
        <v>0.98780487804878048</v>
      </c>
      <c r="S39" s="26"/>
      <c r="T39" s="60" t="s">
        <v>2107</v>
      </c>
      <c r="U39" s="165"/>
      <c r="V39" s="26">
        <v>1848</v>
      </c>
      <c r="W39" s="28">
        <v>924</v>
      </c>
      <c r="X39" s="26">
        <v>75</v>
      </c>
      <c r="Y39" s="26">
        <f t="shared" si="1"/>
        <v>900</v>
      </c>
      <c r="Z39" s="71"/>
      <c r="AA39" s="38" t="s">
        <v>2102</v>
      </c>
      <c r="AB39" s="38" t="s">
        <v>2095</v>
      </c>
      <c r="AC39" s="38" t="s">
        <v>2095</v>
      </c>
      <c r="AD39" s="38" t="s">
        <v>2127</v>
      </c>
      <c r="AE39" s="26" t="s">
        <v>2198</v>
      </c>
      <c r="AF39" s="38" t="s">
        <v>2129</v>
      </c>
      <c r="AG39" s="14" t="s">
        <v>2095</v>
      </c>
      <c r="AH39" s="53" t="s">
        <v>2095</v>
      </c>
      <c r="AI39" s="59">
        <v>2</v>
      </c>
      <c r="AJ39" s="37" t="s">
        <v>2127</v>
      </c>
      <c r="AK39" s="178"/>
      <c r="AL39" s="37">
        <v>650</v>
      </c>
      <c r="AM39" s="26">
        <v>2</v>
      </c>
      <c r="AN39" s="26">
        <v>12</v>
      </c>
      <c r="AO39" s="92">
        <v>0.32986384935795454</v>
      </c>
      <c r="AP39" s="26" t="s">
        <v>2177</v>
      </c>
      <c r="AQ39" s="81"/>
      <c r="AR39" s="26"/>
    </row>
    <row r="40" spans="1:44" x14ac:dyDescent="0.35">
      <c r="A40" s="31">
        <v>13</v>
      </c>
      <c r="B40" s="12" t="s">
        <v>29</v>
      </c>
      <c r="C40" s="12" t="s">
        <v>1011</v>
      </c>
      <c r="D40" s="12" t="s">
        <v>2236</v>
      </c>
      <c r="E40" s="12" t="s">
        <v>1014</v>
      </c>
      <c r="F40" s="250">
        <v>11238</v>
      </c>
      <c r="G40" s="250" t="s">
        <v>2237</v>
      </c>
      <c r="H40" s="8">
        <v>1</v>
      </c>
      <c r="I40" s="26"/>
      <c r="J40" s="66" t="s">
        <v>1015</v>
      </c>
      <c r="K40" s="202" t="s">
        <v>44</v>
      </c>
      <c r="L40" s="67">
        <v>1923</v>
      </c>
      <c r="M40" s="202">
        <v>140</v>
      </c>
      <c r="N40" s="202"/>
      <c r="O40" s="202">
        <v>415</v>
      </c>
      <c r="P40" s="26"/>
      <c r="Q40" s="26"/>
      <c r="R40" s="27">
        <v>0.61904761904761907</v>
      </c>
      <c r="S40" s="26"/>
      <c r="T40" s="60" t="s">
        <v>2095</v>
      </c>
      <c r="U40" s="165"/>
      <c r="V40" s="26">
        <v>743</v>
      </c>
      <c r="W40" s="28">
        <v>371.5</v>
      </c>
      <c r="X40" s="26">
        <v>57</v>
      </c>
      <c r="Y40" s="26">
        <f t="shared" si="1"/>
        <v>684</v>
      </c>
      <c r="Z40" s="71"/>
      <c r="AA40" s="38" t="s">
        <v>2125</v>
      </c>
      <c r="AB40" s="38" t="s">
        <v>2097</v>
      </c>
      <c r="AC40" s="38" t="s">
        <v>2126</v>
      </c>
      <c r="AD40" s="38" t="s">
        <v>2127</v>
      </c>
      <c r="AE40" s="26"/>
      <c r="AF40" s="38" t="s">
        <v>2095</v>
      </c>
      <c r="AG40" s="26" t="s">
        <v>2098</v>
      </c>
      <c r="AH40" s="53" t="s">
        <v>2095</v>
      </c>
      <c r="AI40" s="59">
        <v>7</v>
      </c>
      <c r="AJ40" s="26" t="s">
        <v>2130</v>
      </c>
      <c r="AK40" s="178"/>
      <c r="AL40" s="37">
        <v>180</v>
      </c>
      <c r="AM40" s="26">
        <v>5</v>
      </c>
      <c r="AN40" s="26">
        <v>10</v>
      </c>
      <c r="AO40" s="92">
        <v>1.0122327591931799</v>
      </c>
      <c r="AP40" s="26" t="s">
        <v>2238</v>
      </c>
      <c r="AQ40" s="81"/>
      <c r="AR40" s="26" t="s">
        <v>2107</v>
      </c>
    </row>
    <row r="41" spans="1:44" x14ac:dyDescent="0.35">
      <c r="A41" s="31">
        <v>13</v>
      </c>
      <c r="B41" s="12" t="s">
        <v>29</v>
      </c>
      <c r="C41" s="12" t="s">
        <v>1032</v>
      </c>
      <c r="D41" s="12" t="s">
        <v>2239</v>
      </c>
      <c r="E41" s="12" t="s">
        <v>1036</v>
      </c>
      <c r="F41" s="38">
        <v>11217</v>
      </c>
      <c r="G41" s="38" t="s">
        <v>2240</v>
      </c>
      <c r="H41" s="8">
        <v>3</v>
      </c>
      <c r="I41" s="26" t="s">
        <v>2105</v>
      </c>
      <c r="J41" s="66" t="s">
        <v>62</v>
      </c>
      <c r="K41" s="202" t="s">
        <v>37</v>
      </c>
      <c r="L41" s="67">
        <v>1975</v>
      </c>
      <c r="M41" s="202">
        <v>430</v>
      </c>
      <c r="N41" s="202"/>
      <c r="O41" s="202">
        <v>360</v>
      </c>
      <c r="P41" s="26"/>
      <c r="Q41" s="26"/>
      <c r="R41" s="27">
        <v>1</v>
      </c>
      <c r="S41" s="26"/>
      <c r="T41" s="60" t="s">
        <v>2107</v>
      </c>
      <c r="U41" s="165"/>
      <c r="V41" s="26">
        <v>794</v>
      </c>
      <c r="W41" s="28">
        <v>397</v>
      </c>
      <c r="X41" s="26">
        <v>40</v>
      </c>
      <c r="Y41" s="26">
        <f t="shared" si="1"/>
        <v>480</v>
      </c>
      <c r="Z41" s="71"/>
      <c r="AA41" s="38" t="s">
        <v>2096</v>
      </c>
      <c r="AB41" s="38" t="s">
        <v>2097</v>
      </c>
      <c r="AC41" s="38" t="s">
        <v>2126</v>
      </c>
      <c r="AD41" s="38" t="s">
        <v>2095</v>
      </c>
      <c r="AE41" s="26"/>
      <c r="AF41" s="38" t="s">
        <v>2095</v>
      </c>
      <c r="AG41" s="26" t="s">
        <v>2098</v>
      </c>
      <c r="AH41" s="53" t="s">
        <v>2095</v>
      </c>
      <c r="AI41" s="59">
        <v>5</v>
      </c>
      <c r="AJ41" s="26" t="s">
        <v>2099</v>
      </c>
      <c r="AK41" s="178"/>
      <c r="AL41" s="37">
        <v>180</v>
      </c>
      <c r="AM41" s="26">
        <v>6</v>
      </c>
      <c r="AN41" s="26">
        <v>7</v>
      </c>
      <c r="AO41" s="92">
        <v>0.74757138478787877</v>
      </c>
      <c r="AP41" s="26" t="s">
        <v>2238</v>
      </c>
      <c r="AQ41" s="81"/>
      <c r="AR41" s="26" t="s">
        <v>2107</v>
      </c>
    </row>
    <row r="42" spans="1:44" x14ac:dyDescent="0.35">
      <c r="A42" s="34">
        <v>13</v>
      </c>
      <c r="B42" s="12" t="s">
        <v>29</v>
      </c>
      <c r="C42" s="13" t="s">
        <v>1067</v>
      </c>
      <c r="D42" s="12" t="s">
        <v>2241</v>
      </c>
      <c r="E42" s="13" t="s">
        <v>1070</v>
      </c>
      <c r="F42" s="250">
        <v>11201</v>
      </c>
      <c r="G42" s="250" t="s">
        <v>2242</v>
      </c>
      <c r="H42" s="8">
        <v>3</v>
      </c>
      <c r="I42" s="26" t="s">
        <v>2105</v>
      </c>
      <c r="J42" s="66" t="s">
        <v>62</v>
      </c>
      <c r="K42" s="202" t="s">
        <v>37</v>
      </c>
      <c r="L42" s="67">
        <v>1995</v>
      </c>
      <c r="M42" s="202">
        <v>135</v>
      </c>
      <c r="N42" s="202"/>
      <c r="O42" s="202">
        <v>341</v>
      </c>
      <c r="P42" s="26"/>
      <c r="Q42" s="26"/>
      <c r="R42" s="27">
        <v>1</v>
      </c>
      <c r="S42" s="26"/>
      <c r="T42" s="60" t="s">
        <v>2095</v>
      </c>
      <c r="U42" s="165"/>
      <c r="V42" s="26">
        <v>225</v>
      </c>
      <c r="W42" s="28">
        <v>112.5</v>
      </c>
      <c r="X42" s="26">
        <v>23</v>
      </c>
      <c r="Y42" s="26">
        <f t="shared" si="1"/>
        <v>276</v>
      </c>
      <c r="Z42" s="71"/>
      <c r="AA42" s="38" t="s">
        <v>2243</v>
      </c>
      <c r="AB42" s="38" t="s">
        <v>2097</v>
      </c>
      <c r="AC42" s="38" t="s">
        <v>2095</v>
      </c>
      <c r="AD42" s="38" t="s">
        <v>2095</v>
      </c>
      <c r="AE42" s="26"/>
      <c r="AF42" s="38" t="s">
        <v>2095</v>
      </c>
      <c r="AG42" s="26" t="s">
        <v>2098</v>
      </c>
      <c r="AH42" s="53" t="s">
        <v>2095</v>
      </c>
      <c r="AI42" s="59">
        <v>4</v>
      </c>
      <c r="AJ42" s="26" t="s">
        <v>2099</v>
      </c>
      <c r="AK42" s="178"/>
      <c r="AL42" s="37">
        <v>180</v>
      </c>
      <c r="AM42" s="26">
        <v>3</v>
      </c>
      <c r="AN42" s="26">
        <v>23</v>
      </c>
      <c r="AO42" s="92">
        <v>0.84513511949431819</v>
      </c>
      <c r="AP42" s="26" t="s">
        <v>2134</v>
      </c>
      <c r="AQ42" s="81"/>
      <c r="AR42" s="26" t="s">
        <v>2107</v>
      </c>
    </row>
    <row r="43" spans="1:44" x14ac:dyDescent="0.35">
      <c r="A43" s="251">
        <v>13</v>
      </c>
      <c r="B43" s="251" t="s">
        <v>29</v>
      </c>
      <c r="C43" s="251" t="s">
        <v>1067</v>
      </c>
      <c r="D43" s="251" t="s">
        <v>2244</v>
      </c>
      <c r="E43" s="251" t="s">
        <v>2245</v>
      </c>
      <c r="F43" s="253">
        <v>11201</v>
      </c>
      <c r="G43" s="253" t="s">
        <v>2246</v>
      </c>
      <c r="H43" s="14" t="s">
        <v>2145</v>
      </c>
      <c r="I43" s="26"/>
      <c r="J43" s="67"/>
      <c r="K43" s="67"/>
      <c r="L43" s="67"/>
      <c r="M43" s="67"/>
      <c r="N43" s="67"/>
      <c r="O43" s="67"/>
      <c r="P43" s="26"/>
      <c r="Q43" s="26"/>
      <c r="R43" s="26"/>
      <c r="S43" s="26"/>
      <c r="T43" s="53"/>
      <c r="U43" s="165"/>
      <c r="V43" s="26"/>
      <c r="W43" s="26"/>
      <c r="X43" s="175">
        <v>4</v>
      </c>
      <c r="Y43" s="26">
        <f t="shared" si="1"/>
        <v>48</v>
      </c>
      <c r="Z43" s="71"/>
      <c r="AA43" s="26"/>
      <c r="AB43" s="9" t="s">
        <v>2097</v>
      </c>
      <c r="AC43" s="26"/>
      <c r="AD43" s="26"/>
      <c r="AE43" s="26"/>
      <c r="AF43" s="26"/>
      <c r="AG43" s="26"/>
      <c r="AH43" s="53"/>
      <c r="AI43" s="59"/>
      <c r="AJ43" s="26"/>
      <c r="AK43" s="178"/>
      <c r="AL43" s="26"/>
      <c r="AM43" s="26"/>
      <c r="AN43" s="26"/>
      <c r="AO43" s="26"/>
      <c r="AP43" s="26"/>
      <c r="AQ43" s="81"/>
      <c r="AR43" s="26" t="s">
        <v>2107</v>
      </c>
    </row>
    <row r="44" spans="1:44" x14ac:dyDescent="0.35">
      <c r="A44" s="31">
        <v>14</v>
      </c>
      <c r="B44" s="12" t="s">
        <v>29</v>
      </c>
      <c r="C44" s="12" t="s">
        <v>954</v>
      </c>
      <c r="D44" s="12" t="s">
        <v>2247</v>
      </c>
      <c r="E44" s="38" t="s">
        <v>957</v>
      </c>
      <c r="F44" s="250">
        <v>11206</v>
      </c>
      <c r="G44" s="250" t="s">
        <v>2248</v>
      </c>
      <c r="H44" s="9">
        <v>1</v>
      </c>
      <c r="I44" s="26" t="s">
        <v>2148</v>
      </c>
      <c r="J44" s="66" t="s">
        <v>55</v>
      </c>
      <c r="K44" s="202" t="s">
        <v>44</v>
      </c>
      <c r="L44" s="67">
        <v>1924</v>
      </c>
      <c r="M44" s="202">
        <v>503</v>
      </c>
      <c r="N44" s="202"/>
      <c r="O44" s="202">
        <v>600</v>
      </c>
      <c r="P44" s="26"/>
      <c r="Q44" s="26"/>
      <c r="R44" s="27">
        <v>0.85507246376811596</v>
      </c>
      <c r="S44" s="26"/>
      <c r="T44" s="60" t="s">
        <v>2095</v>
      </c>
      <c r="U44" s="165"/>
      <c r="V44" s="26">
        <v>1256</v>
      </c>
      <c r="W44" s="28">
        <v>628</v>
      </c>
      <c r="X44" s="26">
        <v>83</v>
      </c>
      <c r="Y44" s="26">
        <f t="shared" si="1"/>
        <v>996</v>
      </c>
      <c r="Z44" s="71"/>
      <c r="AA44" s="38" t="s">
        <v>2133</v>
      </c>
      <c r="AB44" s="38" t="s">
        <v>2095</v>
      </c>
      <c r="AC44" s="38" t="s">
        <v>2126</v>
      </c>
      <c r="AD44" s="38" t="s">
        <v>2127</v>
      </c>
      <c r="AE44" s="26" t="s">
        <v>2249</v>
      </c>
      <c r="AF44" s="38" t="s">
        <v>2129</v>
      </c>
      <c r="AG44" s="26" t="s">
        <v>2098</v>
      </c>
      <c r="AH44" s="53" t="s">
        <v>2095</v>
      </c>
      <c r="AI44" s="59">
        <v>6</v>
      </c>
      <c r="AJ44" s="26" t="s">
        <v>2130</v>
      </c>
      <c r="AK44" s="178"/>
      <c r="AL44" s="37">
        <v>243</v>
      </c>
      <c r="AM44" s="26">
        <v>5</v>
      </c>
      <c r="AN44" s="26">
        <v>12</v>
      </c>
      <c r="AO44" s="92">
        <v>0.65544860011742423</v>
      </c>
      <c r="AP44" s="26" t="s">
        <v>2250</v>
      </c>
      <c r="AQ44" s="81"/>
      <c r="AR44" s="26"/>
    </row>
    <row r="45" spans="1:44" x14ac:dyDescent="0.35">
      <c r="A45" s="31">
        <v>14</v>
      </c>
      <c r="B45" s="12" t="s">
        <v>29</v>
      </c>
      <c r="C45" s="12" t="s">
        <v>961</v>
      </c>
      <c r="D45" s="12" t="s">
        <v>2251</v>
      </c>
      <c r="E45" s="38" t="s">
        <v>964</v>
      </c>
      <c r="F45" s="250">
        <v>11222</v>
      </c>
      <c r="G45" s="250" t="s">
        <v>2252</v>
      </c>
      <c r="H45" s="8">
        <v>3</v>
      </c>
      <c r="I45" s="26"/>
      <c r="J45" s="66" t="s">
        <v>36</v>
      </c>
      <c r="K45" s="202" t="s">
        <v>37</v>
      </c>
      <c r="L45" s="67">
        <v>1994</v>
      </c>
      <c r="M45" s="202">
        <v>128</v>
      </c>
      <c r="N45" s="202" t="s">
        <v>2253</v>
      </c>
      <c r="O45" s="202">
        <v>150</v>
      </c>
      <c r="P45" s="26"/>
      <c r="Q45" s="26"/>
      <c r="R45" s="27">
        <v>0.4</v>
      </c>
      <c r="S45" s="26"/>
      <c r="T45" s="60" t="s">
        <v>2095</v>
      </c>
      <c r="U45" s="165"/>
      <c r="V45" s="26">
        <v>588</v>
      </c>
      <c r="W45" s="28">
        <v>294</v>
      </c>
      <c r="X45" s="26">
        <v>46</v>
      </c>
      <c r="Y45" s="26">
        <f t="shared" si="1"/>
        <v>552</v>
      </c>
      <c r="Z45" s="71"/>
      <c r="AA45" s="38" t="s">
        <v>2096</v>
      </c>
      <c r="AB45" s="38" t="s">
        <v>2097</v>
      </c>
      <c r="AC45" s="38" t="s">
        <v>2095</v>
      </c>
      <c r="AD45" s="38" t="s">
        <v>2095</v>
      </c>
      <c r="AE45" s="26"/>
      <c r="AF45" s="38" t="s">
        <v>2095</v>
      </c>
      <c r="AG45" s="26" t="s">
        <v>2098</v>
      </c>
      <c r="AH45" s="53" t="s">
        <v>2095</v>
      </c>
      <c r="AI45" s="59">
        <v>4</v>
      </c>
      <c r="AJ45" s="26" t="s">
        <v>2099</v>
      </c>
      <c r="AK45" s="178"/>
      <c r="AL45" s="37">
        <v>243</v>
      </c>
      <c r="AM45" s="26">
        <v>1</v>
      </c>
      <c r="AN45" s="26">
        <v>4</v>
      </c>
      <c r="AO45" s="92">
        <v>1.6705928793030305</v>
      </c>
      <c r="AP45" s="26" t="s">
        <v>2250</v>
      </c>
      <c r="AQ45" s="81"/>
      <c r="AR45" s="26" t="s">
        <v>2095</v>
      </c>
    </row>
    <row r="46" spans="1:44" x14ac:dyDescent="0.35">
      <c r="A46" s="31">
        <v>15</v>
      </c>
      <c r="B46" s="12" t="s">
        <v>29</v>
      </c>
      <c r="C46" s="12" t="s">
        <v>898</v>
      </c>
      <c r="D46" s="12" t="s">
        <v>2254</v>
      </c>
      <c r="E46" s="38" t="s">
        <v>902</v>
      </c>
      <c r="F46" s="38">
        <v>11218</v>
      </c>
      <c r="G46" s="38" t="s">
        <v>2255</v>
      </c>
      <c r="H46" s="8">
        <v>3</v>
      </c>
      <c r="I46" s="26" t="s">
        <v>2105</v>
      </c>
      <c r="J46" s="66" t="s">
        <v>62</v>
      </c>
      <c r="K46" s="202" t="s">
        <v>37</v>
      </c>
      <c r="L46" s="67">
        <v>1976</v>
      </c>
      <c r="M46" s="202">
        <v>265</v>
      </c>
      <c r="N46" s="202" t="s">
        <v>2256</v>
      </c>
      <c r="O46" s="202">
        <v>159</v>
      </c>
      <c r="P46" s="26"/>
      <c r="Q46" s="26"/>
      <c r="R46" s="27">
        <v>1</v>
      </c>
      <c r="S46" s="26"/>
      <c r="T46" s="60" t="s">
        <v>2095</v>
      </c>
      <c r="U46" s="165"/>
      <c r="V46" s="26">
        <v>847</v>
      </c>
      <c r="W46" s="28">
        <v>423.5</v>
      </c>
      <c r="X46" s="26">
        <v>43</v>
      </c>
      <c r="Y46" s="26">
        <f t="shared" si="1"/>
        <v>516</v>
      </c>
      <c r="Z46" s="71"/>
      <c r="AA46" s="38" t="s">
        <v>2125</v>
      </c>
      <c r="AB46" s="38" t="s">
        <v>2097</v>
      </c>
      <c r="AC46" s="38" t="s">
        <v>2095</v>
      </c>
      <c r="AD46" s="38" t="s">
        <v>2095</v>
      </c>
      <c r="AE46" s="26"/>
      <c r="AF46" s="38" t="s">
        <v>2095</v>
      </c>
      <c r="AG46" s="26" t="s">
        <v>2098</v>
      </c>
      <c r="AH46" s="53" t="s">
        <v>2095</v>
      </c>
      <c r="AI46" s="59">
        <v>5</v>
      </c>
      <c r="AJ46" s="26" t="s">
        <v>2099</v>
      </c>
      <c r="AK46" s="178"/>
      <c r="AL46" s="37">
        <v>162</v>
      </c>
      <c r="AM46" s="26">
        <v>4</v>
      </c>
      <c r="AN46" s="26">
        <v>10</v>
      </c>
      <c r="AO46" s="92">
        <v>1.4833433613541667</v>
      </c>
      <c r="AP46" s="26" t="s">
        <v>2257</v>
      </c>
      <c r="AQ46" s="81"/>
      <c r="AR46" s="26" t="s">
        <v>2107</v>
      </c>
    </row>
    <row r="47" spans="1:44" x14ac:dyDescent="0.35">
      <c r="A47" s="31">
        <v>15</v>
      </c>
      <c r="B47" s="12" t="s">
        <v>29</v>
      </c>
      <c r="C47" s="12" t="s">
        <v>906</v>
      </c>
      <c r="D47" s="12" t="s">
        <v>2258</v>
      </c>
      <c r="E47" s="38" t="s">
        <v>910</v>
      </c>
      <c r="F47" s="250">
        <v>11218</v>
      </c>
      <c r="G47" s="250" t="s">
        <v>2259</v>
      </c>
      <c r="H47" s="8">
        <v>3</v>
      </c>
      <c r="I47" s="26" t="s">
        <v>2105</v>
      </c>
      <c r="J47" s="66" t="s">
        <v>62</v>
      </c>
      <c r="K47" s="202" t="s">
        <v>37</v>
      </c>
      <c r="L47" s="67">
        <v>1977</v>
      </c>
      <c r="M47" s="202">
        <v>288</v>
      </c>
      <c r="N47" s="202"/>
      <c r="O47" s="202">
        <v>351</v>
      </c>
      <c r="P47" s="26"/>
      <c r="Q47" s="26"/>
      <c r="R47" s="27">
        <v>1</v>
      </c>
      <c r="S47" s="26"/>
      <c r="T47" s="60" t="s">
        <v>2107</v>
      </c>
      <c r="U47" s="165"/>
      <c r="V47" s="26">
        <v>722</v>
      </c>
      <c r="W47" s="28">
        <v>361</v>
      </c>
      <c r="X47" s="26">
        <v>34</v>
      </c>
      <c r="Y47" s="26">
        <f t="shared" si="1"/>
        <v>408</v>
      </c>
      <c r="Z47" s="71"/>
      <c r="AA47" s="38" t="s">
        <v>2171</v>
      </c>
      <c r="AB47" s="38" t="s">
        <v>2097</v>
      </c>
      <c r="AC47" s="38" t="s">
        <v>2126</v>
      </c>
      <c r="AD47" s="38" t="s">
        <v>2095</v>
      </c>
      <c r="AE47" s="26"/>
      <c r="AF47" s="38" t="s">
        <v>2095</v>
      </c>
      <c r="AG47" s="26" t="s">
        <v>2098</v>
      </c>
      <c r="AH47" s="53" t="s">
        <v>2095</v>
      </c>
      <c r="AI47" s="59">
        <v>5</v>
      </c>
      <c r="AJ47" s="26" t="s">
        <v>2099</v>
      </c>
      <c r="AK47" s="178"/>
      <c r="AL47" s="37">
        <v>162</v>
      </c>
      <c r="AM47" s="26">
        <v>2</v>
      </c>
      <c r="AN47" s="26">
        <v>10</v>
      </c>
      <c r="AO47" s="92">
        <v>1.4080022970871193</v>
      </c>
      <c r="AP47" s="26" t="s">
        <v>2260</v>
      </c>
      <c r="AQ47" s="81"/>
      <c r="AR47" s="26" t="s">
        <v>2107</v>
      </c>
    </row>
    <row r="48" spans="1:44" x14ac:dyDescent="0.35">
      <c r="A48" s="251">
        <v>15</v>
      </c>
      <c r="B48" s="251" t="s">
        <v>29</v>
      </c>
      <c r="C48" s="251" t="s">
        <v>2261</v>
      </c>
      <c r="D48" s="251" t="s">
        <v>2262</v>
      </c>
      <c r="E48" s="251" t="s">
        <v>2263</v>
      </c>
      <c r="F48" s="253">
        <v>11215</v>
      </c>
      <c r="G48" s="253" t="s">
        <v>2264</v>
      </c>
      <c r="H48" s="14" t="s">
        <v>2145</v>
      </c>
      <c r="I48" s="26"/>
      <c r="J48" s="67"/>
      <c r="K48" s="67"/>
      <c r="L48" s="67"/>
      <c r="M48" s="67"/>
      <c r="N48" s="67"/>
      <c r="O48" s="67"/>
      <c r="P48" s="26"/>
      <c r="Q48" s="26"/>
      <c r="R48" s="26"/>
      <c r="S48" s="26"/>
      <c r="T48" s="53"/>
      <c r="U48" s="165"/>
      <c r="V48" s="26"/>
      <c r="W48" s="26"/>
      <c r="X48" s="175">
        <v>28</v>
      </c>
      <c r="Y48" s="26">
        <f t="shared" si="1"/>
        <v>336</v>
      </c>
      <c r="Z48" s="71"/>
      <c r="AA48" s="26"/>
      <c r="AB48" s="9" t="s">
        <v>2097</v>
      </c>
      <c r="AC48" s="26"/>
      <c r="AD48" s="26"/>
      <c r="AE48" s="26"/>
      <c r="AF48" s="26"/>
      <c r="AG48" s="26"/>
      <c r="AH48" s="53"/>
      <c r="AI48" s="59"/>
      <c r="AJ48" s="26"/>
      <c r="AK48" s="178"/>
      <c r="AL48" s="26"/>
      <c r="AM48" s="26"/>
      <c r="AN48" s="26"/>
      <c r="AO48" s="26"/>
      <c r="AP48" s="26"/>
      <c r="AQ48" s="81"/>
      <c r="AR48" s="26" t="s">
        <v>2107</v>
      </c>
    </row>
    <row r="49" spans="1:44" x14ac:dyDescent="0.35">
      <c r="A49" s="31">
        <v>16</v>
      </c>
      <c r="B49" s="12" t="s">
        <v>29</v>
      </c>
      <c r="C49" s="12" t="s">
        <v>848</v>
      </c>
      <c r="D49" s="12" t="s">
        <v>2265</v>
      </c>
      <c r="E49" s="12" t="s">
        <v>851</v>
      </c>
      <c r="F49" s="250">
        <v>11221</v>
      </c>
      <c r="G49" s="250" t="s">
        <v>2266</v>
      </c>
      <c r="H49" s="8">
        <v>1</v>
      </c>
      <c r="I49" s="26" t="s">
        <v>2148</v>
      </c>
      <c r="J49" s="66" t="s">
        <v>36</v>
      </c>
      <c r="K49" s="202" t="s">
        <v>37</v>
      </c>
      <c r="L49" s="67">
        <v>1926</v>
      </c>
      <c r="M49" s="202">
        <v>466</v>
      </c>
      <c r="N49" s="202"/>
      <c r="O49" s="202">
        <v>390</v>
      </c>
      <c r="P49" s="26"/>
      <c r="Q49" s="26"/>
      <c r="R49" s="27">
        <v>0.67307692307692313</v>
      </c>
      <c r="S49" s="26"/>
      <c r="T49" s="60" t="s">
        <v>2107</v>
      </c>
      <c r="U49" s="165"/>
      <c r="V49" s="26">
        <v>830</v>
      </c>
      <c r="W49" s="28">
        <v>415</v>
      </c>
      <c r="X49" s="26">
        <v>70</v>
      </c>
      <c r="Y49" s="26">
        <f t="shared" si="1"/>
        <v>840</v>
      </c>
      <c r="Z49" s="71"/>
      <c r="AA49" s="38" t="s">
        <v>2125</v>
      </c>
      <c r="AB49" s="38" t="s">
        <v>2097</v>
      </c>
      <c r="AC49" s="38" t="s">
        <v>2126</v>
      </c>
      <c r="AD49" s="38" t="s">
        <v>2127</v>
      </c>
      <c r="AE49" s="26"/>
      <c r="AF49" s="38" t="s">
        <v>2095</v>
      </c>
      <c r="AG49" s="26" t="s">
        <v>2098</v>
      </c>
      <c r="AH49" s="53" t="s">
        <v>2095</v>
      </c>
      <c r="AI49" s="59">
        <v>7</v>
      </c>
      <c r="AJ49" s="26" t="s">
        <v>2130</v>
      </c>
      <c r="AK49" s="178"/>
      <c r="AL49" s="37">
        <v>208</v>
      </c>
      <c r="AM49" s="26">
        <v>2</v>
      </c>
      <c r="AN49" s="26">
        <v>7</v>
      </c>
      <c r="AO49" s="92">
        <v>0.77927554112878594</v>
      </c>
      <c r="AP49" s="26" t="s">
        <v>2250</v>
      </c>
      <c r="AQ49" s="81"/>
      <c r="AR49" s="26" t="s">
        <v>2107</v>
      </c>
    </row>
    <row r="50" spans="1:44" x14ac:dyDescent="0.35">
      <c r="A50" s="31">
        <v>16</v>
      </c>
      <c r="B50" s="12" t="s">
        <v>29</v>
      </c>
      <c r="C50" s="12" t="s">
        <v>858</v>
      </c>
      <c r="D50" s="12" t="s">
        <v>2267</v>
      </c>
      <c r="E50" s="12" t="s">
        <v>861</v>
      </c>
      <c r="F50" s="250">
        <v>11213</v>
      </c>
      <c r="G50" s="250" t="s">
        <v>2268</v>
      </c>
      <c r="H50" s="8">
        <v>2</v>
      </c>
      <c r="I50" s="26" t="s">
        <v>2148</v>
      </c>
      <c r="J50" s="66" t="s">
        <v>862</v>
      </c>
      <c r="K50" s="202" t="s">
        <v>44</v>
      </c>
      <c r="L50" s="67">
        <v>1945</v>
      </c>
      <c r="M50" s="202">
        <v>718</v>
      </c>
      <c r="N50" s="202"/>
      <c r="O50" s="202">
        <v>693</v>
      </c>
      <c r="P50" s="26"/>
      <c r="Q50" s="26"/>
      <c r="R50" s="27">
        <v>0.69343065693430661</v>
      </c>
      <c r="S50" s="26"/>
      <c r="T50" s="60" t="s">
        <v>2107</v>
      </c>
      <c r="U50" s="165"/>
      <c r="V50" s="26">
        <v>3262</v>
      </c>
      <c r="W50" s="28">
        <v>1631</v>
      </c>
      <c r="X50" s="26">
        <v>185</v>
      </c>
      <c r="Y50" s="26">
        <f t="shared" si="1"/>
        <v>2220</v>
      </c>
      <c r="Z50" s="71"/>
      <c r="AA50" s="38" t="s">
        <v>2116</v>
      </c>
      <c r="AB50" s="38" t="s">
        <v>2095</v>
      </c>
      <c r="AC50" s="38" t="s">
        <v>2095</v>
      </c>
      <c r="AD50" s="38" t="s">
        <v>2127</v>
      </c>
      <c r="AE50" s="26" t="s">
        <v>2269</v>
      </c>
      <c r="AF50" s="38" t="s">
        <v>2095</v>
      </c>
      <c r="AG50" s="14" t="s">
        <v>2095</v>
      </c>
      <c r="AH50" s="53" t="s">
        <v>2095</v>
      </c>
      <c r="AI50" s="59">
        <v>2</v>
      </c>
      <c r="AJ50" s="37" t="s">
        <v>2127</v>
      </c>
      <c r="AK50" s="178"/>
      <c r="AL50" s="37">
        <v>208</v>
      </c>
      <c r="AM50" s="26">
        <v>2</v>
      </c>
      <c r="AN50" s="26">
        <v>7</v>
      </c>
      <c r="AO50" s="92">
        <v>0.30391328702462123</v>
      </c>
      <c r="AP50" s="26" t="s">
        <v>2270</v>
      </c>
      <c r="AQ50" s="81"/>
      <c r="AR50" s="26"/>
    </row>
    <row r="51" spans="1:44" x14ac:dyDescent="0.35">
      <c r="A51" s="31">
        <v>17</v>
      </c>
      <c r="B51" s="12" t="s">
        <v>29</v>
      </c>
      <c r="C51" s="12" t="s">
        <v>840</v>
      </c>
      <c r="D51" s="12" t="s">
        <v>2271</v>
      </c>
      <c r="E51" s="12" t="s">
        <v>844</v>
      </c>
      <c r="F51" s="250">
        <v>11212</v>
      </c>
      <c r="G51" s="250" t="s">
        <v>2272</v>
      </c>
      <c r="H51" s="9">
        <v>1</v>
      </c>
      <c r="I51" s="26"/>
      <c r="J51" s="66" t="s">
        <v>36</v>
      </c>
      <c r="K51" s="202" t="s">
        <v>37</v>
      </c>
      <c r="L51" s="67">
        <v>1927</v>
      </c>
      <c r="M51" s="202">
        <v>208</v>
      </c>
      <c r="N51" s="202"/>
      <c r="O51" s="202" t="s">
        <v>2273</v>
      </c>
      <c r="P51" s="26"/>
      <c r="Q51" s="26"/>
      <c r="R51" s="27">
        <v>1</v>
      </c>
      <c r="S51" s="26"/>
      <c r="T51" s="60" t="s">
        <v>2095</v>
      </c>
      <c r="U51" s="165"/>
      <c r="V51" s="26">
        <v>734</v>
      </c>
      <c r="W51" s="28">
        <v>367</v>
      </c>
      <c r="X51" s="26">
        <v>27</v>
      </c>
      <c r="Y51" s="26">
        <f t="shared" si="1"/>
        <v>324</v>
      </c>
      <c r="Z51" s="71"/>
      <c r="AA51" s="38" t="s">
        <v>2116</v>
      </c>
      <c r="AB51" s="38" t="s">
        <v>2095</v>
      </c>
      <c r="AC51" s="38" t="s">
        <v>2095</v>
      </c>
      <c r="AD51" s="38" t="s">
        <v>2127</v>
      </c>
      <c r="AE51" s="26"/>
      <c r="AF51" s="38" t="s">
        <v>2129</v>
      </c>
      <c r="AG51" s="26" t="s">
        <v>2098</v>
      </c>
      <c r="AH51" s="53" t="s">
        <v>2095</v>
      </c>
      <c r="AI51" s="59">
        <v>3</v>
      </c>
      <c r="AJ51" s="26" t="s">
        <v>2130</v>
      </c>
      <c r="AK51" s="178"/>
      <c r="AL51" s="37">
        <v>496</v>
      </c>
      <c r="AM51" s="26">
        <v>1</v>
      </c>
      <c r="AN51" s="26">
        <v>9</v>
      </c>
      <c r="AO51" s="92">
        <v>0.70022928136174056</v>
      </c>
      <c r="AP51" s="26" t="s">
        <v>2274</v>
      </c>
      <c r="AQ51" s="81"/>
      <c r="AR51" s="26"/>
    </row>
    <row r="52" spans="1:44" x14ac:dyDescent="0.35">
      <c r="A52" s="31">
        <v>17</v>
      </c>
      <c r="B52" s="12" t="s">
        <v>29</v>
      </c>
      <c r="C52" s="12" t="s">
        <v>793</v>
      </c>
      <c r="D52" s="12" t="s">
        <v>2275</v>
      </c>
      <c r="E52" s="12" t="s">
        <v>796</v>
      </c>
      <c r="F52" s="250">
        <v>11203</v>
      </c>
      <c r="G52" s="250" t="s">
        <v>2276</v>
      </c>
      <c r="H52" s="8">
        <v>3</v>
      </c>
      <c r="I52" s="26"/>
      <c r="J52" s="66" t="s">
        <v>36</v>
      </c>
      <c r="K52" s="202" t="s">
        <v>37</v>
      </c>
      <c r="L52" s="67">
        <v>1949</v>
      </c>
      <c r="M52" s="202">
        <v>630</v>
      </c>
      <c r="N52" s="202"/>
      <c r="O52" s="202">
        <v>200</v>
      </c>
      <c r="P52" s="26"/>
      <c r="Q52" s="26" t="s">
        <v>2106</v>
      </c>
      <c r="R52" s="27">
        <v>0.53968253968253965</v>
      </c>
      <c r="S52" s="26"/>
      <c r="T52" s="60" t="s">
        <v>2107</v>
      </c>
      <c r="U52" s="165"/>
      <c r="V52" s="26">
        <v>1156</v>
      </c>
      <c r="W52" s="28">
        <v>578</v>
      </c>
      <c r="X52" s="26">
        <v>60</v>
      </c>
      <c r="Y52" s="26">
        <f t="shared" si="1"/>
        <v>720</v>
      </c>
      <c r="Z52" s="71"/>
      <c r="AA52" s="38" t="s">
        <v>2125</v>
      </c>
      <c r="AB52" s="38" t="s">
        <v>2097</v>
      </c>
      <c r="AC52" s="38" t="s">
        <v>2126</v>
      </c>
      <c r="AD52" s="38" t="s">
        <v>2095</v>
      </c>
      <c r="AE52" s="26"/>
      <c r="AF52" s="38" t="s">
        <v>2095</v>
      </c>
      <c r="AG52" s="26" t="s">
        <v>2277</v>
      </c>
      <c r="AH52" s="53" t="s">
        <v>2095</v>
      </c>
      <c r="AI52" s="59">
        <v>6</v>
      </c>
      <c r="AJ52" s="26" t="s">
        <v>2099</v>
      </c>
      <c r="AK52" s="178"/>
      <c r="AL52" s="37">
        <v>496</v>
      </c>
      <c r="AM52" s="26">
        <v>2</v>
      </c>
      <c r="AN52" s="26">
        <v>4</v>
      </c>
      <c r="AO52" s="92">
        <v>0.47718035273295456</v>
      </c>
      <c r="AP52" s="26" t="s">
        <v>2257</v>
      </c>
      <c r="AQ52" s="81"/>
      <c r="AR52" s="26" t="s">
        <v>2107</v>
      </c>
    </row>
    <row r="53" spans="1:44" x14ac:dyDescent="0.35">
      <c r="A53" s="31">
        <v>18</v>
      </c>
      <c r="B53" s="12" t="s">
        <v>29</v>
      </c>
      <c r="C53" s="12" t="s">
        <v>710</v>
      </c>
      <c r="D53" s="12" t="s">
        <v>2278</v>
      </c>
      <c r="E53" s="12" t="s">
        <v>713</v>
      </c>
      <c r="F53" s="250">
        <v>11236</v>
      </c>
      <c r="G53" s="250" t="s">
        <v>2279</v>
      </c>
      <c r="H53" s="8">
        <v>3</v>
      </c>
      <c r="I53" s="26" t="s">
        <v>2105</v>
      </c>
      <c r="J53" s="66" t="s">
        <v>62</v>
      </c>
      <c r="K53" s="202" t="s">
        <v>37</v>
      </c>
      <c r="L53" s="67">
        <v>1950</v>
      </c>
      <c r="M53" s="202">
        <v>486</v>
      </c>
      <c r="N53" s="202"/>
      <c r="O53" s="202">
        <v>196</v>
      </c>
      <c r="P53" s="26"/>
      <c r="Q53" s="26"/>
      <c r="R53" s="27">
        <v>1</v>
      </c>
      <c r="S53" s="26"/>
      <c r="T53" s="60" t="s">
        <v>2095</v>
      </c>
      <c r="U53" s="165"/>
      <c r="V53" s="26">
        <v>817</v>
      </c>
      <c r="W53" s="28">
        <v>408.5</v>
      </c>
      <c r="X53" s="26">
        <v>42</v>
      </c>
      <c r="Y53" s="26">
        <f t="shared" si="1"/>
        <v>504</v>
      </c>
      <c r="Z53" s="71"/>
      <c r="AA53" s="38" t="s">
        <v>2125</v>
      </c>
      <c r="AB53" s="38" t="s">
        <v>2097</v>
      </c>
      <c r="AC53" s="38" t="s">
        <v>2126</v>
      </c>
      <c r="AD53" s="38" t="s">
        <v>2095</v>
      </c>
      <c r="AE53" s="26"/>
      <c r="AF53" s="38" t="s">
        <v>2095</v>
      </c>
      <c r="AG53" s="26" t="s">
        <v>2098</v>
      </c>
      <c r="AH53" s="53" t="s">
        <v>2095</v>
      </c>
      <c r="AI53" s="59">
        <v>6</v>
      </c>
      <c r="AJ53" s="26" t="s">
        <v>2099</v>
      </c>
      <c r="AK53" s="178"/>
      <c r="AL53" s="37">
        <v>219</v>
      </c>
      <c r="AM53" s="26">
        <v>2</v>
      </c>
      <c r="AN53" s="26">
        <v>6</v>
      </c>
      <c r="AO53" s="92">
        <v>0.50567372910037689</v>
      </c>
      <c r="AP53" s="26" t="s">
        <v>2280</v>
      </c>
      <c r="AQ53" s="81"/>
      <c r="AR53" s="26" t="s">
        <v>2107</v>
      </c>
    </row>
    <row r="54" spans="1:44" x14ac:dyDescent="0.35">
      <c r="A54" s="31">
        <v>18</v>
      </c>
      <c r="B54" s="12" t="s">
        <v>29</v>
      </c>
      <c r="C54" s="12" t="s">
        <v>717</v>
      </c>
      <c r="D54" s="12" t="s">
        <v>2281</v>
      </c>
      <c r="E54" s="12" t="s">
        <v>720</v>
      </c>
      <c r="F54" s="250">
        <v>11236</v>
      </c>
      <c r="G54" s="250" t="s">
        <v>2282</v>
      </c>
      <c r="H54" s="8">
        <v>3</v>
      </c>
      <c r="I54" s="26" t="s">
        <v>2148</v>
      </c>
      <c r="J54" s="66" t="s">
        <v>36</v>
      </c>
      <c r="K54" s="202" t="s">
        <v>37</v>
      </c>
      <c r="L54" s="67">
        <v>2012</v>
      </c>
      <c r="M54" s="202">
        <v>448</v>
      </c>
      <c r="N54" s="202"/>
      <c r="O54" s="202">
        <v>285</v>
      </c>
      <c r="P54" s="26"/>
      <c r="Q54" s="26"/>
      <c r="R54" s="27">
        <v>0.97959183673469385</v>
      </c>
      <c r="S54" s="26"/>
      <c r="T54" s="60" t="s">
        <v>2107</v>
      </c>
      <c r="U54" s="165"/>
      <c r="V54" s="26">
        <v>759</v>
      </c>
      <c r="W54" s="28">
        <v>379.5</v>
      </c>
      <c r="X54" s="26">
        <v>55</v>
      </c>
      <c r="Y54" s="26">
        <f t="shared" si="1"/>
        <v>660</v>
      </c>
      <c r="Z54" s="71"/>
      <c r="AA54" s="38" t="s">
        <v>2096</v>
      </c>
      <c r="AB54" s="38" t="s">
        <v>2097</v>
      </c>
      <c r="AC54" s="38" t="s">
        <v>2095</v>
      </c>
      <c r="AD54" s="38" t="s">
        <v>2095</v>
      </c>
      <c r="AE54" s="26"/>
      <c r="AF54" s="38" t="s">
        <v>2129</v>
      </c>
      <c r="AG54" s="26" t="s">
        <v>2098</v>
      </c>
      <c r="AH54" s="53" t="s">
        <v>2095</v>
      </c>
      <c r="AI54" s="59">
        <v>3</v>
      </c>
      <c r="AJ54" s="26" t="s">
        <v>2099</v>
      </c>
      <c r="AK54" s="178"/>
      <c r="AL54" s="37">
        <v>219</v>
      </c>
      <c r="AM54" s="26">
        <v>1</v>
      </c>
      <c r="AN54" s="26">
        <v>5</v>
      </c>
      <c r="AO54" s="92">
        <v>0.87310759233333335</v>
      </c>
      <c r="AP54" s="26" t="s">
        <v>2280</v>
      </c>
      <c r="AQ54" s="81"/>
      <c r="AR54" s="26" t="s">
        <v>2107</v>
      </c>
    </row>
    <row r="55" spans="1:44" x14ac:dyDescent="0.35">
      <c r="A55" s="31">
        <v>19</v>
      </c>
      <c r="B55" s="12" t="s">
        <v>29</v>
      </c>
      <c r="C55" s="12" t="s">
        <v>685</v>
      </c>
      <c r="D55" s="12" t="s">
        <v>2283</v>
      </c>
      <c r="E55" s="12" t="s">
        <v>689</v>
      </c>
      <c r="F55" s="250">
        <v>11208</v>
      </c>
      <c r="G55" s="250" t="s">
        <v>2284</v>
      </c>
      <c r="H55" s="9">
        <v>1</v>
      </c>
      <c r="I55" s="26" t="s">
        <v>2105</v>
      </c>
      <c r="J55" s="66" t="s">
        <v>62</v>
      </c>
      <c r="K55" s="202" t="s">
        <v>37</v>
      </c>
      <c r="L55" s="67">
        <v>1928</v>
      </c>
      <c r="M55" s="202">
        <v>201</v>
      </c>
      <c r="N55" s="202"/>
      <c r="O55" s="202">
        <v>550</v>
      </c>
      <c r="P55" s="26"/>
      <c r="Q55" s="26"/>
      <c r="R55" s="27">
        <v>1</v>
      </c>
      <c r="S55" s="26"/>
      <c r="T55" s="60" t="s">
        <v>2107</v>
      </c>
      <c r="U55" s="165"/>
      <c r="V55" s="26">
        <v>1204</v>
      </c>
      <c r="W55" s="28">
        <v>602</v>
      </c>
      <c r="X55" s="26">
        <v>53</v>
      </c>
      <c r="Y55" s="26">
        <f t="shared" si="1"/>
        <v>636</v>
      </c>
      <c r="Z55" s="71"/>
      <c r="AA55" s="38" t="s">
        <v>2102</v>
      </c>
      <c r="AB55" s="38" t="s">
        <v>2095</v>
      </c>
      <c r="AC55" s="38" t="s">
        <v>2126</v>
      </c>
      <c r="AD55" s="38" t="s">
        <v>2127</v>
      </c>
      <c r="AE55" s="26"/>
      <c r="AF55" s="38" t="s">
        <v>2095</v>
      </c>
      <c r="AG55" s="26" t="s">
        <v>2098</v>
      </c>
      <c r="AH55" s="53" t="s">
        <v>2095</v>
      </c>
      <c r="AI55" s="59">
        <v>6</v>
      </c>
      <c r="AJ55" s="26" t="s">
        <v>2130</v>
      </c>
      <c r="AK55" s="178"/>
      <c r="AL55" s="37">
        <v>566</v>
      </c>
      <c r="AM55" s="26">
        <v>0</v>
      </c>
      <c r="AN55" s="26">
        <v>7</v>
      </c>
      <c r="AO55" s="92">
        <v>2.0191223219318184</v>
      </c>
      <c r="AP55" s="26" t="s">
        <v>2280</v>
      </c>
      <c r="AQ55" s="81"/>
      <c r="AR55" s="26"/>
    </row>
    <row r="56" spans="1:44" x14ac:dyDescent="0.35">
      <c r="A56" s="31">
        <v>19</v>
      </c>
      <c r="B56" s="12" t="s">
        <v>29</v>
      </c>
      <c r="C56" s="12" t="s">
        <v>704</v>
      </c>
      <c r="D56" s="12" t="s">
        <v>2285</v>
      </c>
      <c r="E56" s="12" t="s">
        <v>708</v>
      </c>
      <c r="F56" s="250">
        <v>11207</v>
      </c>
      <c r="G56" s="250" t="s">
        <v>2286</v>
      </c>
      <c r="H56" s="8">
        <v>3</v>
      </c>
      <c r="I56" s="26" t="s">
        <v>2105</v>
      </c>
      <c r="J56" s="66" t="s">
        <v>62</v>
      </c>
      <c r="K56" s="202" t="s">
        <v>37</v>
      </c>
      <c r="L56" s="67">
        <v>1979</v>
      </c>
      <c r="M56" s="202">
        <v>110</v>
      </c>
      <c r="N56" s="202"/>
      <c r="O56" s="202" t="e">
        <v>#N/A</v>
      </c>
      <c r="P56" s="26"/>
      <c r="Q56" s="26"/>
      <c r="R56" s="27">
        <v>1</v>
      </c>
      <c r="S56" s="26"/>
      <c r="T56" s="60" t="s">
        <v>2095</v>
      </c>
      <c r="U56" s="165"/>
      <c r="V56" s="26">
        <v>465</v>
      </c>
      <c r="W56" s="28">
        <v>232.5</v>
      </c>
      <c r="X56" s="26">
        <v>29</v>
      </c>
      <c r="Y56" s="26">
        <f t="shared" si="1"/>
        <v>348</v>
      </c>
      <c r="Z56" s="71"/>
      <c r="AA56" s="38" t="s">
        <v>2125</v>
      </c>
      <c r="AB56" s="38" t="s">
        <v>2097</v>
      </c>
      <c r="AC56" s="38" t="s">
        <v>2095</v>
      </c>
      <c r="AD56" s="38" t="s">
        <v>2095</v>
      </c>
      <c r="AE56" s="26"/>
      <c r="AF56" s="38" t="s">
        <v>2095</v>
      </c>
      <c r="AG56" s="26" t="s">
        <v>2098</v>
      </c>
      <c r="AH56" s="53" t="s">
        <v>2095</v>
      </c>
      <c r="AI56" s="59">
        <v>5</v>
      </c>
      <c r="AJ56" s="26" t="s">
        <v>2099</v>
      </c>
      <c r="AK56" s="178"/>
      <c r="AL56" s="37">
        <v>566</v>
      </c>
      <c r="AM56" s="26">
        <v>5</v>
      </c>
      <c r="AN56" s="26">
        <v>3</v>
      </c>
      <c r="AO56" s="92">
        <v>2.0734323475378598</v>
      </c>
      <c r="AP56" s="26" t="s">
        <v>2280</v>
      </c>
      <c r="AQ56" s="81"/>
      <c r="AR56" s="26" t="s">
        <v>2107</v>
      </c>
    </row>
    <row r="57" spans="1:44" x14ac:dyDescent="0.35">
      <c r="A57" s="31">
        <v>20</v>
      </c>
      <c r="B57" s="12" t="s">
        <v>29</v>
      </c>
      <c r="C57" s="12" t="s">
        <v>627</v>
      </c>
      <c r="D57" s="12" t="s">
        <v>2287</v>
      </c>
      <c r="E57" s="12" t="s">
        <v>630</v>
      </c>
      <c r="F57" s="38">
        <v>11228</v>
      </c>
      <c r="G57" s="38" t="s">
        <v>2288</v>
      </c>
      <c r="H57" s="8">
        <v>3</v>
      </c>
      <c r="I57" s="26"/>
      <c r="J57" s="66" t="s">
        <v>36</v>
      </c>
      <c r="K57" s="202" t="s">
        <v>37</v>
      </c>
      <c r="L57" s="67">
        <v>1980</v>
      </c>
      <c r="M57" s="202">
        <v>495</v>
      </c>
      <c r="N57" s="202"/>
      <c r="O57" s="202">
        <v>368</v>
      </c>
      <c r="P57" s="26"/>
      <c r="Q57" s="26"/>
      <c r="R57" s="27">
        <v>0.9285714285714286</v>
      </c>
      <c r="S57" s="26"/>
      <c r="T57" s="60" t="s">
        <v>2107</v>
      </c>
      <c r="U57" s="165"/>
      <c r="V57" s="26">
        <v>926</v>
      </c>
      <c r="W57" s="28">
        <v>463</v>
      </c>
      <c r="X57" s="26">
        <v>60</v>
      </c>
      <c r="Y57" s="26">
        <f t="shared" si="1"/>
        <v>720</v>
      </c>
      <c r="Z57" s="71"/>
      <c r="AA57" s="38" t="s">
        <v>2125</v>
      </c>
      <c r="AB57" s="38" t="s">
        <v>2097</v>
      </c>
      <c r="AC57" s="38" t="s">
        <v>2095</v>
      </c>
      <c r="AD57" s="38" t="s">
        <v>2095</v>
      </c>
      <c r="AE57" s="26"/>
      <c r="AF57" s="38" t="s">
        <v>2095</v>
      </c>
      <c r="AG57" s="26" t="s">
        <v>2098</v>
      </c>
      <c r="AH57" s="53" t="s">
        <v>2095</v>
      </c>
      <c r="AI57" s="59">
        <v>5</v>
      </c>
      <c r="AJ57" s="26" t="s">
        <v>2099</v>
      </c>
      <c r="AK57" s="178"/>
      <c r="AL57" s="37">
        <v>56</v>
      </c>
      <c r="AM57" s="26">
        <v>0</v>
      </c>
      <c r="AN57" s="26">
        <v>6</v>
      </c>
      <c r="AO57" s="92">
        <v>2.1687367000378788</v>
      </c>
      <c r="AP57" s="26" t="s">
        <v>2108</v>
      </c>
      <c r="AQ57" s="81"/>
      <c r="AR57" s="26" t="s">
        <v>2107</v>
      </c>
    </row>
    <row r="58" spans="1:44" x14ac:dyDescent="0.35">
      <c r="A58" s="31">
        <v>20</v>
      </c>
      <c r="B58" s="12" t="s">
        <v>29</v>
      </c>
      <c r="C58" s="12" t="s">
        <v>616</v>
      </c>
      <c r="D58" s="12" t="s">
        <v>2289</v>
      </c>
      <c r="E58" s="12" t="s">
        <v>619</v>
      </c>
      <c r="F58" s="250">
        <v>11204</v>
      </c>
      <c r="G58" s="250" t="s">
        <v>2290</v>
      </c>
      <c r="H58" s="8">
        <v>3</v>
      </c>
      <c r="I58" s="26"/>
      <c r="J58" s="66" t="s">
        <v>36</v>
      </c>
      <c r="K58" s="202" t="s">
        <v>37</v>
      </c>
      <c r="L58" s="67">
        <v>2002</v>
      </c>
      <c r="M58" s="202">
        <v>138</v>
      </c>
      <c r="N58" s="202"/>
      <c r="O58" s="202">
        <v>304</v>
      </c>
      <c r="P58" s="26"/>
      <c r="Q58" s="26"/>
      <c r="R58" s="27">
        <v>0.95081967213114749</v>
      </c>
      <c r="S58" s="26"/>
      <c r="T58" s="60" t="s">
        <v>2107</v>
      </c>
      <c r="U58" s="165"/>
      <c r="V58" s="26">
        <v>890</v>
      </c>
      <c r="W58" s="28">
        <v>445</v>
      </c>
      <c r="X58" s="26">
        <v>69</v>
      </c>
      <c r="Y58" s="26">
        <f t="shared" si="1"/>
        <v>828</v>
      </c>
      <c r="Z58" s="71"/>
      <c r="AA58" s="38" t="s">
        <v>2096</v>
      </c>
      <c r="AB58" s="38" t="s">
        <v>2097</v>
      </c>
      <c r="AC58" s="38" t="s">
        <v>2095</v>
      </c>
      <c r="AD58" s="38" t="s">
        <v>2095</v>
      </c>
      <c r="AE58" s="26"/>
      <c r="AF58" s="38" t="s">
        <v>2095</v>
      </c>
      <c r="AG58" s="26" t="s">
        <v>2098</v>
      </c>
      <c r="AH58" s="53" t="s">
        <v>2095</v>
      </c>
      <c r="AI58" s="59">
        <v>4</v>
      </c>
      <c r="AJ58" s="26" t="s">
        <v>2099</v>
      </c>
      <c r="AK58" s="178"/>
      <c r="AL58" s="37">
        <v>56</v>
      </c>
      <c r="AM58" s="26">
        <v>3</v>
      </c>
      <c r="AN58" s="26">
        <v>4</v>
      </c>
      <c r="AO58" s="92">
        <v>1.8375865919261345</v>
      </c>
      <c r="AP58" s="26" t="s">
        <v>2108</v>
      </c>
      <c r="AQ58" s="81"/>
      <c r="AR58" s="26" t="s">
        <v>2107</v>
      </c>
    </row>
    <row r="59" spans="1:44" x14ac:dyDescent="0.35">
      <c r="A59" s="251">
        <v>20</v>
      </c>
      <c r="B59" s="251" t="s">
        <v>29</v>
      </c>
      <c r="C59" s="251" t="s">
        <v>2291</v>
      </c>
      <c r="D59" s="251" t="s">
        <v>2292</v>
      </c>
      <c r="E59" s="251" t="s">
        <v>2293</v>
      </c>
      <c r="F59" s="252">
        <v>11220</v>
      </c>
      <c r="G59" s="252" t="s">
        <v>2294</v>
      </c>
      <c r="H59" s="14" t="s">
        <v>2145</v>
      </c>
      <c r="I59" s="26"/>
      <c r="J59" s="67"/>
      <c r="K59" s="67"/>
      <c r="L59" s="67"/>
      <c r="M59" s="67"/>
      <c r="N59" s="67"/>
      <c r="O59" s="67"/>
      <c r="P59" s="26"/>
      <c r="Q59" s="26"/>
      <c r="R59" s="26"/>
      <c r="S59" s="26"/>
      <c r="T59" s="53"/>
      <c r="U59" s="165"/>
      <c r="V59" s="26"/>
      <c r="W59" s="26"/>
      <c r="X59" s="175">
        <v>9</v>
      </c>
      <c r="Y59" s="26">
        <f t="shared" si="1"/>
        <v>108</v>
      </c>
      <c r="Z59" s="71"/>
      <c r="AA59" s="26"/>
      <c r="AB59" s="9" t="s">
        <v>2097</v>
      </c>
      <c r="AC59" s="26"/>
      <c r="AD59" s="26"/>
      <c r="AE59" s="26"/>
      <c r="AF59" s="26"/>
      <c r="AG59" s="26"/>
      <c r="AH59" s="53"/>
      <c r="AI59" s="59"/>
      <c r="AJ59" s="26"/>
      <c r="AK59" s="178"/>
      <c r="AL59" s="26"/>
      <c r="AM59" s="26"/>
      <c r="AN59" s="26"/>
      <c r="AO59" s="26"/>
      <c r="AP59" s="26"/>
      <c r="AQ59" s="81"/>
      <c r="AR59" s="26" t="s">
        <v>2107</v>
      </c>
    </row>
    <row r="60" spans="1:44" x14ac:dyDescent="0.35">
      <c r="A60" s="31">
        <v>20</v>
      </c>
      <c r="B60" s="12" t="s">
        <v>29</v>
      </c>
      <c r="C60" s="12" t="s">
        <v>612</v>
      </c>
      <c r="D60" s="12" t="s">
        <v>2109</v>
      </c>
      <c r="E60" s="12" t="s">
        <v>615</v>
      </c>
      <c r="F60" s="250">
        <v>11220</v>
      </c>
      <c r="G60" s="254" t="s">
        <v>2295</v>
      </c>
      <c r="H60" s="12"/>
      <c r="I60" s="37" t="s">
        <v>2105</v>
      </c>
      <c r="J60" s="213" t="s">
        <v>62</v>
      </c>
      <c r="K60" s="214" t="s">
        <v>37</v>
      </c>
      <c r="L60" s="215">
        <v>2002</v>
      </c>
      <c r="M60" s="215">
        <v>265</v>
      </c>
      <c r="N60" s="215"/>
      <c r="O60" s="215">
        <v>200</v>
      </c>
      <c r="P60" s="212"/>
      <c r="Q60" s="212"/>
      <c r="R60" s="216">
        <v>1</v>
      </c>
      <c r="S60" s="212"/>
      <c r="T60" s="201" t="s">
        <v>2095</v>
      </c>
      <c r="U60" s="165"/>
      <c r="V60" s="212">
        <v>645</v>
      </c>
      <c r="W60" s="218">
        <v>322.5</v>
      </c>
      <c r="X60" s="212">
        <v>44</v>
      </c>
      <c r="Y60" s="212">
        <f t="shared" si="1"/>
        <v>528</v>
      </c>
      <c r="Z60" s="71"/>
      <c r="AA60" s="220" t="s">
        <v>2096</v>
      </c>
      <c r="AB60" s="220" t="s">
        <v>2095</v>
      </c>
      <c r="AC60" s="220" t="s">
        <v>2095</v>
      </c>
      <c r="AD60" s="220" t="s">
        <v>2095</v>
      </c>
      <c r="AE60" s="212"/>
      <c r="AF60" s="220" t="s">
        <v>2095</v>
      </c>
      <c r="AG60" s="212" t="s">
        <v>2098</v>
      </c>
      <c r="AH60" s="221" t="s">
        <v>2095</v>
      </c>
      <c r="AI60" s="222">
        <v>3</v>
      </c>
      <c r="AJ60" s="212" t="s">
        <v>2099</v>
      </c>
      <c r="AK60" s="178"/>
      <c r="AL60" s="212">
        <v>56</v>
      </c>
      <c r="AM60" s="212">
        <v>2</v>
      </c>
      <c r="AN60" s="212">
        <v>25</v>
      </c>
      <c r="AO60" s="224">
        <v>0.76078857009848289</v>
      </c>
      <c r="AP60" s="212" t="s">
        <v>2108</v>
      </c>
      <c r="AQ60" s="81"/>
      <c r="AR60" s="37"/>
    </row>
    <row r="61" spans="1:44" x14ac:dyDescent="0.35">
      <c r="A61" s="31">
        <v>21</v>
      </c>
      <c r="B61" s="12" t="s">
        <v>29</v>
      </c>
      <c r="C61" s="12" t="s">
        <v>587</v>
      </c>
      <c r="D61" s="12" t="s">
        <v>2296</v>
      </c>
      <c r="E61" s="12" t="s">
        <v>590</v>
      </c>
      <c r="F61" s="250">
        <v>11204</v>
      </c>
      <c r="G61" s="250" t="s">
        <v>2297</v>
      </c>
      <c r="H61" s="9">
        <v>1</v>
      </c>
      <c r="I61" s="26" t="s">
        <v>2148</v>
      </c>
      <c r="J61" s="66" t="s">
        <v>62</v>
      </c>
      <c r="K61" s="202" t="s">
        <v>37</v>
      </c>
      <c r="L61" s="67">
        <v>1929</v>
      </c>
      <c r="M61" s="202">
        <v>540</v>
      </c>
      <c r="N61" s="202"/>
      <c r="O61" s="202">
        <v>682</v>
      </c>
      <c r="P61" s="26"/>
      <c r="Q61" s="26"/>
      <c r="R61" s="27">
        <v>0.94915254237288138</v>
      </c>
      <c r="S61" s="26"/>
      <c r="T61" s="60" t="s">
        <v>2095</v>
      </c>
      <c r="U61" s="165"/>
      <c r="V61" s="26">
        <v>1230</v>
      </c>
      <c r="W61" s="28">
        <v>615</v>
      </c>
      <c r="X61" s="26">
        <v>63</v>
      </c>
      <c r="Y61" s="26">
        <f t="shared" si="1"/>
        <v>756</v>
      </c>
      <c r="Z61" s="71"/>
      <c r="AA61" s="38" t="s">
        <v>2125</v>
      </c>
      <c r="AB61" s="38" t="s">
        <v>2095</v>
      </c>
      <c r="AC61" s="38" t="s">
        <v>2095</v>
      </c>
      <c r="AD61" s="38" t="s">
        <v>2127</v>
      </c>
      <c r="AE61" s="26"/>
      <c r="AF61" s="38" t="s">
        <v>2129</v>
      </c>
      <c r="AG61" s="26" t="s">
        <v>2277</v>
      </c>
      <c r="AH61" s="53" t="s">
        <v>2095</v>
      </c>
      <c r="AI61" s="59">
        <v>4</v>
      </c>
      <c r="AJ61" s="26" t="s">
        <v>2130</v>
      </c>
      <c r="AK61" s="178"/>
      <c r="AL61" s="37">
        <v>89</v>
      </c>
      <c r="AM61" s="26">
        <v>2</v>
      </c>
      <c r="AN61" s="26">
        <v>3</v>
      </c>
      <c r="AO61" s="92">
        <v>1.8345778168087121</v>
      </c>
      <c r="AP61" s="26" t="s">
        <v>2298</v>
      </c>
      <c r="AQ61" s="81"/>
      <c r="AR61" s="26"/>
    </row>
    <row r="62" spans="1:44" x14ac:dyDescent="0.35">
      <c r="A62" s="251">
        <v>21</v>
      </c>
      <c r="B62" s="251" t="s">
        <v>29</v>
      </c>
      <c r="C62" s="251" t="s">
        <v>2299</v>
      </c>
      <c r="D62" s="251" t="s">
        <v>2300</v>
      </c>
      <c r="E62" s="251" t="s">
        <v>2301</v>
      </c>
      <c r="F62" s="252">
        <v>11223</v>
      </c>
      <c r="G62" s="252" t="s">
        <v>2302</v>
      </c>
      <c r="H62" s="14" t="s">
        <v>2145</v>
      </c>
      <c r="I62" s="26"/>
      <c r="J62" s="67"/>
      <c r="K62" s="67"/>
      <c r="L62" s="67"/>
      <c r="M62" s="67"/>
      <c r="N62" s="67"/>
      <c r="O62" s="67"/>
      <c r="P62" s="26"/>
      <c r="Q62" s="26"/>
      <c r="R62" s="26"/>
      <c r="S62" s="26"/>
      <c r="T62" s="53"/>
      <c r="U62" s="165"/>
      <c r="V62" s="26"/>
      <c r="W62" s="26"/>
      <c r="X62" s="175">
        <v>10</v>
      </c>
      <c r="Y62" s="26">
        <f t="shared" si="1"/>
        <v>120</v>
      </c>
      <c r="Z62" s="71"/>
      <c r="AA62" s="26"/>
      <c r="AB62" s="9" t="s">
        <v>2097</v>
      </c>
      <c r="AC62" s="26"/>
      <c r="AD62" s="26"/>
      <c r="AE62" s="26"/>
      <c r="AF62" s="26"/>
      <c r="AG62" s="26"/>
      <c r="AH62" s="53"/>
      <c r="AI62" s="59"/>
      <c r="AJ62" s="26"/>
      <c r="AK62" s="178"/>
      <c r="AL62" s="26"/>
      <c r="AM62" s="26"/>
      <c r="AN62" s="26"/>
      <c r="AO62" s="26"/>
      <c r="AP62" s="26"/>
      <c r="AQ62" s="81"/>
      <c r="AR62" s="26" t="s">
        <v>2107</v>
      </c>
    </row>
    <row r="63" spans="1:44" x14ac:dyDescent="0.35">
      <c r="A63" s="12">
        <v>21</v>
      </c>
      <c r="B63" s="12" t="s">
        <v>29</v>
      </c>
      <c r="C63" s="12" t="s">
        <v>598</v>
      </c>
      <c r="D63" s="12" t="s">
        <v>2694</v>
      </c>
      <c r="E63" s="12" t="s">
        <v>601</v>
      </c>
      <c r="F63" s="250">
        <v>11235</v>
      </c>
      <c r="G63" s="250" t="s">
        <v>3202</v>
      </c>
      <c r="H63" s="212"/>
      <c r="I63" s="212" t="s">
        <v>3199</v>
      </c>
      <c r="J63" s="213" t="s">
        <v>55</v>
      </c>
      <c r="K63" s="214" t="s">
        <v>44</v>
      </c>
      <c r="L63" s="215">
        <v>1930</v>
      </c>
      <c r="M63" s="215">
        <v>650</v>
      </c>
      <c r="N63" s="215"/>
      <c r="O63" s="215">
        <v>664</v>
      </c>
      <c r="P63" s="212"/>
      <c r="Q63" s="212"/>
      <c r="R63" s="216">
        <v>0.16470588235294117</v>
      </c>
      <c r="S63" s="212"/>
      <c r="T63" s="201" t="s">
        <v>2095</v>
      </c>
      <c r="U63" s="165"/>
      <c r="V63" s="212">
        <v>1957</v>
      </c>
      <c r="W63" s="218">
        <v>978.5</v>
      </c>
      <c r="X63" s="212">
        <v>112</v>
      </c>
      <c r="Y63" s="212">
        <f t="shared" si="1"/>
        <v>1344</v>
      </c>
      <c r="Z63" s="71"/>
      <c r="AA63" s="220" t="s">
        <v>2116</v>
      </c>
      <c r="AB63" s="220" t="s">
        <v>2095</v>
      </c>
      <c r="AC63" s="220" t="s">
        <v>2117</v>
      </c>
      <c r="AD63" s="220" t="s">
        <v>2095</v>
      </c>
      <c r="AE63" s="212"/>
      <c r="AF63" s="220" t="s">
        <v>2095</v>
      </c>
      <c r="AG63" s="228" t="s">
        <v>2095</v>
      </c>
      <c r="AH63" s="221" t="s">
        <v>2095</v>
      </c>
      <c r="AI63" s="222">
        <v>2</v>
      </c>
      <c r="AJ63" s="212" t="s">
        <v>2095</v>
      </c>
      <c r="AK63" s="178"/>
      <c r="AL63" s="212">
        <v>89</v>
      </c>
      <c r="AM63" s="212">
        <v>2</v>
      </c>
      <c r="AN63" s="212">
        <v>4</v>
      </c>
      <c r="AO63" s="224">
        <v>0.29217282516666671</v>
      </c>
      <c r="AP63" s="212" t="s">
        <v>2298</v>
      </c>
      <c r="AQ63" s="81"/>
      <c r="AR63" s="212"/>
    </row>
    <row r="64" spans="1:44" x14ac:dyDescent="0.35">
      <c r="A64" s="31">
        <v>22</v>
      </c>
      <c r="B64" s="12" t="s">
        <v>29</v>
      </c>
      <c r="C64" s="12" t="s">
        <v>551</v>
      </c>
      <c r="D64" s="12" t="s">
        <v>2303</v>
      </c>
      <c r="E64" s="12" t="s">
        <v>554</v>
      </c>
      <c r="F64" s="250">
        <v>11210</v>
      </c>
      <c r="G64" s="250" t="s">
        <v>2304</v>
      </c>
      <c r="H64" s="9">
        <v>1</v>
      </c>
      <c r="I64" s="26" t="s">
        <v>2148</v>
      </c>
      <c r="J64" s="66" t="s">
        <v>55</v>
      </c>
      <c r="K64" s="202" t="s">
        <v>44</v>
      </c>
      <c r="L64" s="67">
        <v>1930</v>
      </c>
      <c r="M64" s="202">
        <v>545</v>
      </c>
      <c r="N64" s="202"/>
      <c r="O64" s="202">
        <v>370</v>
      </c>
      <c r="P64" s="26"/>
      <c r="Q64" s="26"/>
      <c r="R64" s="27">
        <v>0.92063492063492058</v>
      </c>
      <c r="S64" s="26"/>
      <c r="T64" s="60" t="s">
        <v>2095</v>
      </c>
      <c r="U64" s="165"/>
      <c r="V64" s="26">
        <v>1097</v>
      </c>
      <c r="W64" s="28">
        <v>548.5</v>
      </c>
      <c r="X64" s="26">
        <v>79</v>
      </c>
      <c r="Y64" s="26">
        <f t="shared" si="1"/>
        <v>948</v>
      </c>
      <c r="Z64" s="71"/>
      <c r="AA64" s="38" t="s">
        <v>2096</v>
      </c>
      <c r="AB64" s="38" t="s">
        <v>2097</v>
      </c>
      <c r="AC64" s="38" t="s">
        <v>2095</v>
      </c>
      <c r="AD64" s="38" t="s">
        <v>2127</v>
      </c>
      <c r="AE64" s="26"/>
      <c r="AF64" s="38" t="s">
        <v>2095</v>
      </c>
      <c r="AG64" s="26" t="s">
        <v>2098</v>
      </c>
      <c r="AH64" s="53" t="s">
        <v>2095</v>
      </c>
      <c r="AI64" s="59">
        <v>5</v>
      </c>
      <c r="AJ64" s="26" t="s">
        <v>2130</v>
      </c>
      <c r="AK64" s="178"/>
      <c r="AL64" s="37">
        <v>213</v>
      </c>
      <c r="AM64" s="26">
        <v>3</v>
      </c>
      <c r="AN64" s="26">
        <v>12</v>
      </c>
      <c r="AO64" s="92">
        <v>1.1312139712878788</v>
      </c>
      <c r="AP64" s="26" t="s">
        <v>2305</v>
      </c>
      <c r="AQ64" s="81"/>
      <c r="AR64" s="26" t="s">
        <v>2107</v>
      </c>
    </row>
    <row r="65" spans="1:44" x14ac:dyDescent="0.35">
      <c r="A65" s="31">
        <v>22</v>
      </c>
      <c r="B65" s="12" t="s">
        <v>29</v>
      </c>
      <c r="C65" s="12" t="s">
        <v>571</v>
      </c>
      <c r="D65" s="12" t="s">
        <v>2306</v>
      </c>
      <c r="E65" s="12" t="s">
        <v>575</v>
      </c>
      <c r="F65" s="250">
        <v>11203</v>
      </c>
      <c r="G65" s="250" t="s">
        <v>2307</v>
      </c>
      <c r="H65" s="8">
        <v>3</v>
      </c>
      <c r="I65" s="26" t="s">
        <v>2105</v>
      </c>
      <c r="J65" s="66" t="s">
        <v>62</v>
      </c>
      <c r="K65" s="202" t="s">
        <v>37</v>
      </c>
      <c r="L65" s="67">
        <v>1951</v>
      </c>
      <c r="M65" s="202">
        <v>396</v>
      </c>
      <c r="N65" s="202"/>
      <c r="O65" s="202">
        <v>385</v>
      </c>
      <c r="P65" s="26"/>
      <c r="Q65" s="26"/>
      <c r="R65" s="27">
        <v>1</v>
      </c>
      <c r="S65" s="26"/>
      <c r="T65" s="60" t="s">
        <v>2095</v>
      </c>
      <c r="U65" s="165"/>
      <c r="V65" s="26">
        <v>806</v>
      </c>
      <c r="W65" s="28">
        <v>403</v>
      </c>
      <c r="X65" s="26">
        <v>43</v>
      </c>
      <c r="Y65" s="26">
        <f t="shared" si="1"/>
        <v>516</v>
      </c>
      <c r="Z65" s="71"/>
      <c r="AA65" s="38" t="s">
        <v>2125</v>
      </c>
      <c r="AB65" s="38" t="s">
        <v>2097</v>
      </c>
      <c r="AC65" s="38" t="s">
        <v>2126</v>
      </c>
      <c r="AD65" s="38" t="s">
        <v>2095</v>
      </c>
      <c r="AE65" s="26"/>
      <c r="AF65" s="38" t="s">
        <v>2095</v>
      </c>
      <c r="AG65" s="26" t="s">
        <v>2098</v>
      </c>
      <c r="AH65" s="53" t="s">
        <v>2095</v>
      </c>
      <c r="AI65" s="59">
        <v>6</v>
      </c>
      <c r="AJ65" s="26" t="s">
        <v>2099</v>
      </c>
      <c r="AK65" s="178"/>
      <c r="AL65" s="37">
        <v>213</v>
      </c>
      <c r="AM65" s="26">
        <v>0</v>
      </c>
      <c r="AN65" s="26">
        <v>6</v>
      </c>
      <c r="AO65" s="92">
        <v>1.290207052784091</v>
      </c>
      <c r="AP65" s="26" t="s">
        <v>2305</v>
      </c>
      <c r="AQ65" s="81"/>
      <c r="AR65" s="26" t="s">
        <v>2107</v>
      </c>
    </row>
    <row r="66" spans="1:44" x14ac:dyDescent="0.35">
      <c r="A66" s="251">
        <v>22</v>
      </c>
      <c r="B66" s="251" t="s">
        <v>29</v>
      </c>
      <c r="C66" s="251" t="s">
        <v>2308</v>
      </c>
      <c r="D66" s="251" t="s">
        <v>2309</v>
      </c>
      <c r="E66" s="251" t="s">
        <v>2310</v>
      </c>
      <c r="F66" s="253">
        <v>11210</v>
      </c>
      <c r="G66" s="253" t="s">
        <v>2311</v>
      </c>
      <c r="H66" s="14" t="s">
        <v>2145</v>
      </c>
      <c r="I66" s="26"/>
      <c r="J66" s="67"/>
      <c r="K66" s="67"/>
      <c r="L66" s="67"/>
      <c r="M66" s="67"/>
      <c r="N66" s="67"/>
      <c r="O66" s="67"/>
      <c r="P66" s="26"/>
      <c r="Q66" s="26"/>
      <c r="R66" s="26"/>
      <c r="S66" s="26"/>
      <c r="T66" s="53"/>
      <c r="U66" s="165"/>
      <c r="V66" s="26"/>
      <c r="W66" s="26"/>
      <c r="X66" s="175">
        <v>14</v>
      </c>
      <c r="Y66" s="26">
        <f t="shared" si="1"/>
        <v>168</v>
      </c>
      <c r="Z66" s="71"/>
      <c r="AA66" s="26"/>
      <c r="AB66" s="9" t="s">
        <v>2097</v>
      </c>
      <c r="AC66" s="26"/>
      <c r="AD66" s="26"/>
      <c r="AE66" s="26"/>
      <c r="AF66" s="26"/>
      <c r="AG66" s="26"/>
      <c r="AH66" s="53"/>
      <c r="AI66" s="59"/>
      <c r="AJ66" s="26"/>
      <c r="AK66" s="178"/>
      <c r="AL66" s="26"/>
      <c r="AM66" s="26"/>
      <c r="AN66" s="26"/>
      <c r="AO66" s="26"/>
      <c r="AP66" s="26"/>
      <c r="AQ66" s="81"/>
      <c r="AR66" s="26" t="s">
        <v>2107</v>
      </c>
    </row>
    <row r="67" spans="1:44" x14ac:dyDescent="0.35">
      <c r="A67" s="12">
        <v>22</v>
      </c>
      <c r="B67" s="12" t="s">
        <v>29</v>
      </c>
      <c r="C67" s="12" t="s">
        <v>559</v>
      </c>
      <c r="D67" s="12" t="s">
        <v>2750</v>
      </c>
      <c r="E67" s="12" t="s">
        <v>562</v>
      </c>
      <c r="F67" s="38">
        <v>11234</v>
      </c>
      <c r="G67" s="38" t="s">
        <v>3203</v>
      </c>
      <c r="H67" s="212"/>
      <c r="I67" s="212"/>
      <c r="J67" s="213" t="s">
        <v>43</v>
      </c>
      <c r="K67" s="214" t="s">
        <v>44</v>
      </c>
      <c r="L67" s="215">
        <v>1929</v>
      </c>
      <c r="M67" s="215">
        <v>340</v>
      </c>
      <c r="N67" s="215"/>
      <c r="O67" s="215">
        <v>265</v>
      </c>
      <c r="P67" s="212"/>
      <c r="Q67" s="212"/>
      <c r="R67" s="216">
        <v>0.8214285714285714</v>
      </c>
      <c r="S67" s="212"/>
      <c r="T67" s="201" t="s">
        <v>2095</v>
      </c>
      <c r="U67" s="165"/>
      <c r="V67" s="212">
        <v>894</v>
      </c>
      <c r="W67" s="218">
        <v>447</v>
      </c>
      <c r="X67" s="212">
        <v>59</v>
      </c>
      <c r="Y67" s="212">
        <f t="shared" ref="Y67:Y95" si="2">X67*12</f>
        <v>708</v>
      </c>
      <c r="Z67" s="71"/>
      <c r="AA67" s="220" t="s">
        <v>2096</v>
      </c>
      <c r="AB67" s="220" t="s">
        <v>2095</v>
      </c>
      <c r="AC67" s="220" t="s">
        <v>2095</v>
      </c>
      <c r="AD67" s="220" t="s">
        <v>2095</v>
      </c>
      <c r="AE67" s="212"/>
      <c r="AF67" s="220" t="s">
        <v>2095</v>
      </c>
      <c r="AG67" s="228" t="s">
        <v>2095</v>
      </c>
      <c r="AH67" s="221" t="s">
        <v>2095</v>
      </c>
      <c r="AI67" s="222">
        <v>1</v>
      </c>
      <c r="AJ67" s="212" t="s">
        <v>2095</v>
      </c>
      <c r="AK67" s="178"/>
      <c r="AL67" s="212">
        <v>213</v>
      </c>
      <c r="AM67" s="212">
        <v>0</v>
      </c>
      <c r="AN67" s="212">
        <v>10</v>
      </c>
      <c r="AO67" s="224">
        <v>0.37777197674431817</v>
      </c>
      <c r="AP67" s="212" t="s">
        <v>2305</v>
      </c>
      <c r="AQ67" s="81"/>
      <c r="AR67" s="212"/>
    </row>
    <row r="68" spans="1:44" x14ac:dyDescent="0.35">
      <c r="A68" s="12">
        <v>22</v>
      </c>
      <c r="B68" s="12" t="s">
        <v>29</v>
      </c>
      <c r="C68" s="12" t="s">
        <v>567</v>
      </c>
      <c r="D68" s="12" t="s">
        <v>2752</v>
      </c>
      <c r="E68" s="12" t="s">
        <v>570</v>
      </c>
      <c r="F68" s="250">
        <v>11235</v>
      </c>
      <c r="G68" s="250" t="s">
        <v>3204</v>
      </c>
      <c r="H68" s="212"/>
      <c r="I68" s="212"/>
      <c r="J68" s="213" t="s">
        <v>36</v>
      </c>
      <c r="K68" s="214" t="s">
        <v>37</v>
      </c>
      <c r="L68" s="215">
        <v>1938</v>
      </c>
      <c r="M68" s="215">
        <v>256</v>
      </c>
      <c r="N68" s="215"/>
      <c r="O68" s="215">
        <v>330</v>
      </c>
      <c r="P68" s="212"/>
      <c r="Q68" s="212"/>
      <c r="R68" s="216">
        <v>0.94117647058823528</v>
      </c>
      <c r="S68" s="212"/>
      <c r="T68" s="201" t="s">
        <v>2095</v>
      </c>
      <c r="U68" s="165"/>
      <c r="V68" s="212">
        <v>521</v>
      </c>
      <c r="W68" s="218">
        <v>260.5</v>
      </c>
      <c r="X68" s="212">
        <v>32</v>
      </c>
      <c r="Y68" s="212">
        <f t="shared" si="2"/>
        <v>384</v>
      </c>
      <c r="Z68" s="71"/>
      <c r="AA68" s="220" t="s">
        <v>2096</v>
      </c>
      <c r="AB68" s="220" t="s">
        <v>2095</v>
      </c>
      <c r="AC68" s="220" t="s">
        <v>2095</v>
      </c>
      <c r="AD68" s="220" t="s">
        <v>2095</v>
      </c>
      <c r="AE68" s="212"/>
      <c r="AF68" s="220" t="s">
        <v>2095</v>
      </c>
      <c r="AG68" s="228" t="s">
        <v>2095</v>
      </c>
      <c r="AH68" s="221" t="s">
        <v>2095</v>
      </c>
      <c r="AI68" s="222">
        <v>1</v>
      </c>
      <c r="AJ68" s="212" t="s">
        <v>2095</v>
      </c>
      <c r="AK68" s="178"/>
      <c r="AL68" s="212">
        <v>213</v>
      </c>
      <c r="AM68" s="212">
        <v>2</v>
      </c>
      <c r="AN68" s="212">
        <v>5</v>
      </c>
      <c r="AO68" s="224">
        <v>0.81216318483333139</v>
      </c>
      <c r="AP68" s="212" t="s">
        <v>2298</v>
      </c>
      <c r="AQ68" s="81"/>
      <c r="AR68" s="212"/>
    </row>
    <row r="69" spans="1:44" x14ac:dyDescent="0.35">
      <c r="A69" s="31">
        <v>23</v>
      </c>
      <c r="B69" s="12" t="s">
        <v>29</v>
      </c>
      <c r="C69" s="12" t="s">
        <v>506</v>
      </c>
      <c r="D69" s="12" t="s">
        <v>2312</v>
      </c>
      <c r="E69" s="12" t="s">
        <v>509</v>
      </c>
      <c r="F69" s="38">
        <v>11233</v>
      </c>
      <c r="G69" s="38" t="s">
        <v>2313</v>
      </c>
      <c r="H69" s="9">
        <v>1</v>
      </c>
      <c r="I69" s="26" t="s">
        <v>2148</v>
      </c>
      <c r="J69" s="66" t="s">
        <v>36</v>
      </c>
      <c r="K69" s="202" t="s">
        <v>37</v>
      </c>
      <c r="L69" s="67">
        <v>1931</v>
      </c>
      <c r="M69" s="202">
        <v>300</v>
      </c>
      <c r="N69" s="202" t="s">
        <v>2256</v>
      </c>
      <c r="O69" s="202">
        <v>188</v>
      </c>
      <c r="P69" s="26"/>
      <c r="Q69" s="26" t="s">
        <v>2106</v>
      </c>
      <c r="R69" s="27">
        <v>1</v>
      </c>
      <c r="S69" s="26"/>
      <c r="T69" s="60" t="s">
        <v>2095</v>
      </c>
      <c r="U69" s="165"/>
      <c r="V69" s="26">
        <v>824</v>
      </c>
      <c r="W69" s="28">
        <v>412</v>
      </c>
      <c r="X69" s="26">
        <v>40</v>
      </c>
      <c r="Y69" s="26">
        <f t="shared" si="2"/>
        <v>480</v>
      </c>
      <c r="Z69" s="71"/>
      <c r="AA69" s="38" t="s">
        <v>2125</v>
      </c>
      <c r="AB69" s="38" t="s">
        <v>2097</v>
      </c>
      <c r="AC69" s="38" t="s">
        <v>2095</v>
      </c>
      <c r="AD69" s="38" t="s">
        <v>2127</v>
      </c>
      <c r="AE69" s="26"/>
      <c r="AF69" s="38" t="s">
        <v>2095</v>
      </c>
      <c r="AG69" s="26" t="s">
        <v>2098</v>
      </c>
      <c r="AH69" s="53" t="s">
        <v>2095</v>
      </c>
      <c r="AI69" s="59">
        <v>6</v>
      </c>
      <c r="AJ69" s="26" t="s">
        <v>2130</v>
      </c>
      <c r="AK69" s="178"/>
      <c r="AL69" s="37">
        <v>486</v>
      </c>
      <c r="AM69" s="26">
        <v>1</v>
      </c>
      <c r="AN69" s="26">
        <v>9</v>
      </c>
      <c r="AO69" s="92">
        <v>0.97951703155113445</v>
      </c>
      <c r="AP69" s="26" t="s">
        <v>2270</v>
      </c>
      <c r="AQ69" s="81"/>
      <c r="AR69" s="26" t="s">
        <v>2107</v>
      </c>
    </row>
    <row r="70" spans="1:44" x14ac:dyDescent="0.35">
      <c r="A70" s="255">
        <v>23</v>
      </c>
      <c r="B70" s="160" t="s">
        <v>29</v>
      </c>
      <c r="C70" s="160" t="s">
        <v>535</v>
      </c>
      <c r="D70" s="160" t="s">
        <v>2314</v>
      </c>
      <c r="E70" s="160" t="s">
        <v>539</v>
      </c>
      <c r="F70" s="250">
        <v>11212</v>
      </c>
      <c r="G70" s="250" t="s">
        <v>2315</v>
      </c>
      <c r="H70" s="249">
        <v>1</v>
      </c>
      <c r="I70" s="162" t="s">
        <v>2105</v>
      </c>
      <c r="J70" s="66" t="s">
        <v>62</v>
      </c>
      <c r="K70" s="202" t="s">
        <v>37</v>
      </c>
      <c r="L70" s="67">
        <v>1932</v>
      </c>
      <c r="M70" s="202">
        <v>162</v>
      </c>
      <c r="N70" s="202"/>
      <c r="O70" s="202">
        <v>360</v>
      </c>
      <c r="P70" s="162"/>
      <c r="Q70" s="162"/>
      <c r="R70" s="163">
        <v>1</v>
      </c>
      <c r="S70" s="162"/>
      <c r="T70" s="62" t="s">
        <v>2107</v>
      </c>
      <c r="U70" s="165"/>
      <c r="V70" s="162">
        <v>1109</v>
      </c>
      <c r="W70" s="166">
        <v>554.5</v>
      </c>
      <c r="X70" s="26">
        <v>54</v>
      </c>
      <c r="Y70" s="162">
        <f t="shared" si="2"/>
        <v>648</v>
      </c>
      <c r="Z70" s="71"/>
      <c r="AA70" s="38" t="s">
        <v>2125</v>
      </c>
      <c r="AB70" s="38" t="s">
        <v>2097</v>
      </c>
      <c r="AC70" s="38" t="s">
        <v>2095</v>
      </c>
      <c r="AD70" s="38" t="s">
        <v>2127</v>
      </c>
      <c r="AE70" s="26"/>
      <c r="AF70" s="38" t="s">
        <v>2095</v>
      </c>
      <c r="AG70" s="26" t="s">
        <v>2098</v>
      </c>
      <c r="AH70" s="26" t="s">
        <v>2095</v>
      </c>
      <c r="AI70" s="26">
        <v>6</v>
      </c>
      <c r="AJ70" s="26" t="s">
        <v>2130</v>
      </c>
      <c r="AK70" s="178"/>
      <c r="AL70" s="37">
        <v>486</v>
      </c>
      <c r="AM70" s="26">
        <v>2</v>
      </c>
      <c r="AN70" s="26">
        <v>8</v>
      </c>
      <c r="AO70" s="92">
        <v>0.79224360406250005</v>
      </c>
      <c r="AP70" s="26" t="s">
        <v>2280</v>
      </c>
      <c r="AQ70" s="81"/>
      <c r="AR70" s="26" t="s">
        <v>2107</v>
      </c>
    </row>
    <row r="71" spans="1:44" x14ac:dyDescent="0.35">
      <c r="A71" s="31">
        <v>24</v>
      </c>
      <c r="B71" s="12" t="s">
        <v>145</v>
      </c>
      <c r="C71" s="12" t="s">
        <v>448</v>
      </c>
      <c r="D71" s="12" t="s">
        <v>2316</v>
      </c>
      <c r="E71" s="12" t="s">
        <v>451</v>
      </c>
      <c r="F71" s="250">
        <v>11368</v>
      </c>
      <c r="G71" s="250" t="s">
        <v>2317</v>
      </c>
      <c r="H71" s="9">
        <v>1</v>
      </c>
      <c r="I71" s="26"/>
      <c r="J71" s="207" t="s">
        <v>36</v>
      </c>
      <c r="K71" s="208" t="s">
        <v>37</v>
      </c>
      <c r="L71" s="26">
        <v>1933</v>
      </c>
      <c r="M71" s="208">
        <v>350</v>
      </c>
      <c r="N71" s="208"/>
      <c r="O71" s="208">
        <v>181</v>
      </c>
      <c r="P71" s="26"/>
      <c r="Q71" s="26"/>
      <c r="R71" s="27">
        <v>0.51136363636363635</v>
      </c>
      <c r="S71" s="26"/>
      <c r="T71" s="8" t="s">
        <v>2095</v>
      </c>
      <c r="U71" s="165"/>
      <c r="V71" s="26">
        <v>1653</v>
      </c>
      <c r="W71" s="28">
        <v>826.5</v>
      </c>
      <c r="X71" s="26">
        <v>75</v>
      </c>
      <c r="Y71" s="26">
        <f t="shared" si="2"/>
        <v>900</v>
      </c>
      <c r="Z71" s="71"/>
      <c r="AA71" s="38" t="s">
        <v>2096</v>
      </c>
      <c r="AB71" s="38" t="s">
        <v>2097</v>
      </c>
      <c r="AC71" s="38" t="s">
        <v>2095</v>
      </c>
      <c r="AD71" s="38" t="s">
        <v>2127</v>
      </c>
      <c r="AE71" s="26"/>
      <c r="AF71" s="38" t="s">
        <v>2095</v>
      </c>
      <c r="AG71" s="26" t="s">
        <v>2277</v>
      </c>
      <c r="AH71" s="26" t="s">
        <v>2095</v>
      </c>
      <c r="AI71" s="26">
        <v>5</v>
      </c>
      <c r="AJ71" s="26" t="s">
        <v>2130</v>
      </c>
      <c r="AK71" s="178"/>
      <c r="AL71" s="37">
        <v>271</v>
      </c>
      <c r="AM71" s="26">
        <v>2</v>
      </c>
      <c r="AN71" s="26">
        <v>4</v>
      </c>
      <c r="AO71" s="92">
        <v>1.0492564819867405</v>
      </c>
      <c r="AP71" s="26" t="s">
        <v>2318</v>
      </c>
      <c r="AQ71" s="81"/>
      <c r="AR71" s="26" t="s">
        <v>2107</v>
      </c>
    </row>
    <row r="72" spans="1:44" x14ac:dyDescent="0.35">
      <c r="A72" s="31">
        <v>24</v>
      </c>
      <c r="B72" s="12" t="s">
        <v>145</v>
      </c>
      <c r="C72" s="12" t="s">
        <v>495</v>
      </c>
      <c r="D72" s="12" t="s">
        <v>2319</v>
      </c>
      <c r="E72" s="12" t="s">
        <v>499</v>
      </c>
      <c r="F72" s="250">
        <v>11373</v>
      </c>
      <c r="G72" s="250" t="s">
        <v>2320</v>
      </c>
      <c r="H72" s="8">
        <v>2</v>
      </c>
      <c r="I72" s="26"/>
      <c r="J72" s="207" t="s">
        <v>62</v>
      </c>
      <c r="K72" s="208" t="s">
        <v>37</v>
      </c>
      <c r="L72" s="26">
        <v>1942</v>
      </c>
      <c r="M72" s="208">
        <v>284</v>
      </c>
      <c r="N72" s="208"/>
      <c r="O72" s="208">
        <v>255</v>
      </c>
      <c r="P72" s="26"/>
      <c r="Q72" s="26"/>
      <c r="R72" s="27">
        <v>1</v>
      </c>
      <c r="S72" s="26"/>
      <c r="T72" s="8" t="s">
        <v>2107</v>
      </c>
      <c r="U72" s="165"/>
      <c r="V72" s="26">
        <v>1373</v>
      </c>
      <c r="W72" s="28">
        <v>686.5</v>
      </c>
      <c r="X72" s="26">
        <v>64</v>
      </c>
      <c r="Y72" s="26">
        <f t="shared" si="2"/>
        <v>768</v>
      </c>
      <c r="Z72" s="71"/>
      <c r="AA72" s="38" t="s">
        <v>2116</v>
      </c>
      <c r="AB72" s="38" t="s">
        <v>2095</v>
      </c>
      <c r="AC72" s="38" t="s">
        <v>2126</v>
      </c>
      <c r="AD72" s="38" t="s">
        <v>2127</v>
      </c>
      <c r="AE72" s="26" t="s">
        <v>2198</v>
      </c>
      <c r="AF72" s="38" t="s">
        <v>2095</v>
      </c>
      <c r="AG72" s="14" t="s">
        <v>2095</v>
      </c>
      <c r="AH72" s="26" t="s">
        <v>2095</v>
      </c>
      <c r="AI72" s="26">
        <v>3</v>
      </c>
      <c r="AJ72" s="37" t="s">
        <v>2127</v>
      </c>
      <c r="AK72" s="178"/>
      <c r="AL72" s="37">
        <v>271</v>
      </c>
      <c r="AM72" s="26">
        <v>2</v>
      </c>
      <c r="AN72" s="26">
        <v>6</v>
      </c>
      <c r="AO72" s="92">
        <v>0.76998190934658894</v>
      </c>
      <c r="AP72" s="26" t="s">
        <v>2318</v>
      </c>
      <c r="AQ72" s="81"/>
      <c r="AR72" s="26"/>
    </row>
    <row r="73" spans="1:44" x14ac:dyDescent="0.35">
      <c r="A73" s="251">
        <v>24</v>
      </c>
      <c r="B73" s="251" t="s">
        <v>145</v>
      </c>
      <c r="C73" s="251" t="s">
        <v>2321</v>
      </c>
      <c r="D73" s="251" t="s">
        <v>2322</v>
      </c>
      <c r="E73" s="251" t="s">
        <v>2323</v>
      </c>
      <c r="F73" s="252">
        <v>11373</v>
      </c>
      <c r="G73" s="252" t="s">
        <v>2324</v>
      </c>
      <c r="H73" s="14" t="s">
        <v>2145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65"/>
      <c r="V73" s="26"/>
      <c r="W73" s="26"/>
      <c r="X73" s="175">
        <v>8</v>
      </c>
      <c r="Y73" s="26">
        <f t="shared" si="2"/>
        <v>96</v>
      </c>
      <c r="Z73" s="71"/>
      <c r="AA73" s="26"/>
      <c r="AB73" s="9" t="s">
        <v>2097</v>
      </c>
      <c r="AC73" s="26"/>
      <c r="AD73" s="26"/>
      <c r="AE73" s="26"/>
      <c r="AF73" s="26"/>
      <c r="AG73" s="26"/>
      <c r="AH73" s="26"/>
      <c r="AI73" s="26"/>
      <c r="AJ73" s="26"/>
      <c r="AK73" s="178"/>
      <c r="AL73" s="26"/>
      <c r="AM73" s="26"/>
      <c r="AN73" s="26"/>
      <c r="AO73" s="26"/>
      <c r="AP73" s="26"/>
      <c r="AQ73" s="81"/>
      <c r="AR73" s="26" t="s">
        <v>2107</v>
      </c>
    </row>
    <row r="74" spans="1:44" x14ac:dyDescent="0.35">
      <c r="A74" s="12">
        <v>24</v>
      </c>
      <c r="B74" s="12" t="s">
        <v>145</v>
      </c>
      <c r="C74" s="12" t="s">
        <v>460</v>
      </c>
      <c r="D74" s="12" t="s">
        <v>2555</v>
      </c>
      <c r="E74" s="12" t="s">
        <v>464</v>
      </c>
      <c r="F74" s="250">
        <v>11379</v>
      </c>
      <c r="G74" s="250" t="s">
        <v>3205</v>
      </c>
      <c r="H74" s="212" t="s">
        <v>2105</v>
      </c>
      <c r="I74" s="212" t="s">
        <v>2099</v>
      </c>
      <c r="J74" s="247" t="s">
        <v>62</v>
      </c>
      <c r="K74" s="248" t="s">
        <v>37</v>
      </c>
      <c r="L74" s="212">
        <v>2009</v>
      </c>
      <c r="M74" s="212">
        <v>315</v>
      </c>
      <c r="N74" s="212"/>
      <c r="O74" s="212">
        <v>366</v>
      </c>
      <c r="P74" s="212"/>
      <c r="Q74" s="212"/>
      <c r="R74" s="216">
        <v>1</v>
      </c>
      <c r="S74" s="212"/>
      <c r="T74" s="210" t="s">
        <v>2095</v>
      </c>
      <c r="U74" s="165"/>
      <c r="V74" s="212">
        <v>574</v>
      </c>
      <c r="W74" s="218">
        <v>287</v>
      </c>
      <c r="X74" s="212">
        <v>33</v>
      </c>
      <c r="Y74" s="212">
        <f t="shared" si="2"/>
        <v>396</v>
      </c>
      <c r="Z74" s="71"/>
      <c r="AA74" s="220" t="s">
        <v>2125</v>
      </c>
      <c r="AB74" s="220" t="s">
        <v>2095</v>
      </c>
      <c r="AC74" s="220" t="s">
        <v>2126</v>
      </c>
      <c r="AD74" s="220" t="s">
        <v>2095</v>
      </c>
      <c r="AE74" s="212"/>
      <c r="AF74" s="220" t="s">
        <v>2095</v>
      </c>
      <c r="AG74" s="212" t="s">
        <v>2098</v>
      </c>
      <c r="AH74" s="212" t="s">
        <v>2095</v>
      </c>
      <c r="AI74" s="212">
        <v>5</v>
      </c>
      <c r="AJ74" s="212" t="s">
        <v>2099</v>
      </c>
      <c r="AK74" s="178"/>
      <c r="AL74" s="212">
        <v>271</v>
      </c>
      <c r="AM74" s="212">
        <v>1</v>
      </c>
      <c r="AN74" s="212">
        <v>5</v>
      </c>
      <c r="AO74" s="224">
        <v>1.8283986352499981</v>
      </c>
      <c r="AP74" s="212" t="s">
        <v>2461</v>
      </c>
      <c r="AQ74" s="81"/>
      <c r="AR74" s="212"/>
    </row>
    <row r="75" spans="1:44" x14ac:dyDescent="0.35">
      <c r="A75" s="31">
        <v>25</v>
      </c>
      <c r="B75" s="12" t="s">
        <v>145</v>
      </c>
      <c r="C75" s="12" t="s">
        <v>393</v>
      </c>
      <c r="D75" s="12" t="s">
        <v>2325</v>
      </c>
      <c r="E75" s="12" t="s">
        <v>396</v>
      </c>
      <c r="F75" s="250">
        <v>11355</v>
      </c>
      <c r="G75" s="250" t="s">
        <v>2326</v>
      </c>
      <c r="H75" s="8">
        <v>3</v>
      </c>
      <c r="I75" s="26" t="s">
        <v>2148</v>
      </c>
      <c r="J75" s="207" t="s">
        <v>55</v>
      </c>
      <c r="K75" s="208" t="s">
        <v>44</v>
      </c>
      <c r="L75" s="26">
        <v>2004</v>
      </c>
      <c r="M75" s="208">
        <v>366</v>
      </c>
      <c r="N75" s="208"/>
      <c r="O75" s="208">
        <v>248</v>
      </c>
      <c r="P75" s="26"/>
      <c r="Q75" s="26"/>
      <c r="R75" s="27">
        <v>1</v>
      </c>
      <c r="S75" s="26"/>
      <c r="T75" s="8" t="s">
        <v>2095</v>
      </c>
      <c r="U75" s="165"/>
      <c r="V75" s="26">
        <v>1111</v>
      </c>
      <c r="W75" s="28">
        <v>555.5</v>
      </c>
      <c r="X75" s="26">
        <v>66</v>
      </c>
      <c r="Y75" s="26">
        <f t="shared" si="2"/>
        <v>792</v>
      </c>
      <c r="Z75" s="71"/>
      <c r="AA75" s="38" t="s">
        <v>2096</v>
      </c>
      <c r="AB75" s="38" t="s">
        <v>2097</v>
      </c>
      <c r="AC75" s="38" t="s">
        <v>2095</v>
      </c>
      <c r="AD75" s="38" t="s">
        <v>2095</v>
      </c>
      <c r="AE75" s="26"/>
      <c r="AF75" s="38" t="s">
        <v>2095</v>
      </c>
      <c r="AG75" s="26" t="s">
        <v>2098</v>
      </c>
      <c r="AH75" s="26" t="s">
        <v>2095</v>
      </c>
      <c r="AI75" s="26">
        <v>4</v>
      </c>
      <c r="AJ75" s="26" t="s">
        <v>2099</v>
      </c>
      <c r="AK75" s="178"/>
      <c r="AL75" s="37">
        <v>69</v>
      </c>
      <c r="AM75" s="26">
        <v>0</v>
      </c>
      <c r="AN75" s="26">
        <v>10</v>
      </c>
      <c r="AO75" s="92">
        <v>0.2815206038901496</v>
      </c>
      <c r="AP75" s="26" t="s">
        <v>2113</v>
      </c>
      <c r="AQ75" s="81"/>
      <c r="AR75" s="26" t="s">
        <v>2107</v>
      </c>
    </row>
    <row r="76" spans="1:44" x14ac:dyDescent="0.35">
      <c r="A76" s="251">
        <v>25</v>
      </c>
      <c r="B76" s="251" t="s">
        <v>145</v>
      </c>
      <c r="C76" s="251" t="s">
        <v>2327</v>
      </c>
      <c r="D76" s="251" t="s">
        <v>2328</v>
      </c>
      <c r="E76" s="251" t="s">
        <v>2329</v>
      </c>
      <c r="F76" s="252">
        <v>11356</v>
      </c>
      <c r="G76" s="252" t="s">
        <v>2330</v>
      </c>
      <c r="H76" s="14" t="s">
        <v>2145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65"/>
      <c r="V76" s="26"/>
      <c r="W76" s="26"/>
      <c r="X76" s="175">
        <v>8</v>
      </c>
      <c r="Y76" s="26">
        <f t="shared" si="2"/>
        <v>96</v>
      </c>
      <c r="Z76" s="71"/>
      <c r="AA76" s="26"/>
      <c r="AB76" s="9" t="s">
        <v>2097</v>
      </c>
      <c r="AC76" s="26"/>
      <c r="AD76" s="26"/>
      <c r="AE76" s="26"/>
      <c r="AF76" s="26"/>
      <c r="AG76" s="26"/>
      <c r="AH76" s="26"/>
      <c r="AI76" s="26"/>
      <c r="AJ76" s="26"/>
      <c r="AK76" s="178"/>
      <c r="AL76" s="26"/>
      <c r="AM76" s="26"/>
      <c r="AN76" s="26"/>
      <c r="AO76" s="26"/>
      <c r="AP76" s="26"/>
      <c r="AQ76" s="81"/>
      <c r="AR76" s="26" t="s">
        <v>2107</v>
      </c>
    </row>
    <row r="77" spans="1:44" x14ac:dyDescent="0.35">
      <c r="A77" s="36">
        <v>26</v>
      </c>
      <c r="B77" s="12" t="s">
        <v>145</v>
      </c>
      <c r="C77" s="12" t="s">
        <v>376</v>
      </c>
      <c r="D77" s="12" t="s">
        <v>2331</v>
      </c>
      <c r="E77" s="12" t="s">
        <v>379</v>
      </c>
      <c r="F77" s="250">
        <v>11426</v>
      </c>
      <c r="G77" s="250" t="s">
        <v>2332</v>
      </c>
      <c r="H77" s="8">
        <v>3</v>
      </c>
      <c r="I77" s="26" t="s">
        <v>2105</v>
      </c>
      <c r="J77" s="207" t="s">
        <v>62</v>
      </c>
      <c r="K77" s="208" t="s">
        <v>37</v>
      </c>
      <c r="L77" s="26">
        <v>1952</v>
      </c>
      <c r="M77" s="208">
        <v>269</v>
      </c>
      <c r="N77" s="208"/>
      <c r="O77" s="208">
        <v>521</v>
      </c>
      <c r="P77" s="26"/>
      <c r="Q77" s="26"/>
      <c r="R77" s="27">
        <v>1</v>
      </c>
      <c r="S77" s="26"/>
      <c r="T77" s="8" t="s">
        <v>2107</v>
      </c>
      <c r="U77" s="165"/>
      <c r="V77" s="26">
        <v>742</v>
      </c>
      <c r="W77" s="28">
        <v>371</v>
      </c>
      <c r="X77" s="26">
        <v>32</v>
      </c>
      <c r="Y77" s="26">
        <f t="shared" si="2"/>
        <v>384</v>
      </c>
      <c r="Z77" s="71"/>
      <c r="AA77" s="38" t="s">
        <v>2125</v>
      </c>
      <c r="AB77" s="38" t="s">
        <v>2097</v>
      </c>
      <c r="AC77" s="38" t="s">
        <v>2126</v>
      </c>
      <c r="AD77" s="38" t="s">
        <v>2095</v>
      </c>
      <c r="AE77" s="26"/>
      <c r="AF77" s="38" t="s">
        <v>2095</v>
      </c>
      <c r="AG77" s="26" t="s">
        <v>2098</v>
      </c>
      <c r="AH77" s="26" t="s">
        <v>2095</v>
      </c>
      <c r="AI77" s="26">
        <v>6</v>
      </c>
      <c r="AJ77" s="26" t="s">
        <v>2099</v>
      </c>
      <c r="AK77" s="178"/>
      <c r="AL77" s="37">
        <v>25</v>
      </c>
      <c r="AM77" s="26">
        <v>0</v>
      </c>
      <c r="AN77" s="26">
        <v>4</v>
      </c>
      <c r="AO77" s="92">
        <v>1.1786617594280284</v>
      </c>
      <c r="AP77" s="26" t="s">
        <v>2333</v>
      </c>
      <c r="AQ77" s="81"/>
      <c r="AR77" s="26" t="s">
        <v>2107</v>
      </c>
    </row>
    <row r="78" spans="1:44" x14ac:dyDescent="0.35">
      <c r="A78" s="36">
        <v>26</v>
      </c>
      <c r="B78" s="12" t="s">
        <v>145</v>
      </c>
      <c r="C78" s="12" t="s">
        <v>254</v>
      </c>
      <c r="D78" s="12" t="s">
        <v>2111</v>
      </c>
      <c r="E78" s="12" t="s">
        <v>383</v>
      </c>
      <c r="F78" s="250">
        <v>11364</v>
      </c>
      <c r="G78" s="254" t="s">
        <v>2334</v>
      </c>
      <c r="H78" s="12"/>
      <c r="I78" s="37" t="s">
        <v>2105</v>
      </c>
      <c r="J78" s="247" t="s">
        <v>62</v>
      </c>
      <c r="K78" s="248" t="s">
        <v>37</v>
      </c>
      <c r="L78" s="212">
        <v>2017</v>
      </c>
      <c r="M78" s="212">
        <v>195</v>
      </c>
      <c r="N78" s="212"/>
      <c r="O78" s="212" t="e">
        <v>#N/A</v>
      </c>
      <c r="P78" s="212"/>
      <c r="Q78" s="212"/>
      <c r="R78" s="216">
        <v>1</v>
      </c>
      <c r="S78" s="212"/>
      <c r="T78" s="210" t="s">
        <v>2095</v>
      </c>
      <c r="U78" s="165"/>
      <c r="V78" s="212">
        <v>589</v>
      </c>
      <c r="W78" s="218">
        <v>294.5</v>
      </c>
      <c r="X78" s="212">
        <v>21</v>
      </c>
      <c r="Y78" s="212">
        <f t="shared" si="2"/>
        <v>252</v>
      </c>
      <c r="Z78" s="71"/>
      <c r="AA78" s="220" t="s">
        <v>2096</v>
      </c>
      <c r="AB78" s="220" t="s">
        <v>2097</v>
      </c>
      <c r="AC78" s="220" t="s">
        <v>2095</v>
      </c>
      <c r="AD78" s="220" t="s">
        <v>2095</v>
      </c>
      <c r="AE78" s="212"/>
      <c r="AF78" s="220" t="s">
        <v>2095</v>
      </c>
      <c r="AG78" s="228" t="s">
        <v>2095</v>
      </c>
      <c r="AH78" s="212" t="s">
        <v>2095</v>
      </c>
      <c r="AI78" s="212">
        <v>2</v>
      </c>
      <c r="AJ78" s="212" t="s">
        <v>2095</v>
      </c>
      <c r="AK78" s="178"/>
      <c r="AL78" s="212">
        <v>25</v>
      </c>
      <c r="AM78" s="212">
        <v>0</v>
      </c>
      <c r="AN78" s="212">
        <v>5</v>
      </c>
      <c r="AO78" s="224">
        <v>2.3509431725568182</v>
      </c>
      <c r="AP78" s="212" t="s">
        <v>2113</v>
      </c>
      <c r="AQ78" s="81"/>
      <c r="AR78" s="37"/>
    </row>
    <row r="79" spans="1:44" x14ac:dyDescent="0.35">
      <c r="A79" s="31">
        <v>27</v>
      </c>
      <c r="B79" s="12" t="s">
        <v>145</v>
      </c>
      <c r="C79" s="12" t="s">
        <v>291</v>
      </c>
      <c r="D79" s="12" t="s">
        <v>2335</v>
      </c>
      <c r="E79" s="12" t="s">
        <v>294</v>
      </c>
      <c r="F79" s="38">
        <v>11692</v>
      </c>
      <c r="G79" s="38" t="s">
        <v>2336</v>
      </c>
      <c r="H79" s="8">
        <v>1</v>
      </c>
      <c r="I79" s="26"/>
      <c r="J79" s="207" t="s">
        <v>55</v>
      </c>
      <c r="K79" s="208" t="s">
        <v>44</v>
      </c>
      <c r="L79" s="26">
        <v>1934</v>
      </c>
      <c r="M79" s="208">
        <v>450</v>
      </c>
      <c r="N79" s="208"/>
      <c r="O79" s="208">
        <v>480</v>
      </c>
      <c r="P79" s="26"/>
      <c r="Q79" s="26"/>
      <c r="R79" s="27">
        <v>0.58064516129032262</v>
      </c>
      <c r="S79" s="26"/>
      <c r="T79" s="8" t="s">
        <v>2107</v>
      </c>
      <c r="U79" s="165"/>
      <c r="V79" s="26">
        <v>969</v>
      </c>
      <c r="W79" s="28">
        <v>484.5</v>
      </c>
      <c r="X79" s="26">
        <v>45</v>
      </c>
      <c r="Y79" s="26">
        <f t="shared" si="2"/>
        <v>540</v>
      </c>
      <c r="Z79" s="71"/>
      <c r="AA79" s="38" t="s">
        <v>2125</v>
      </c>
      <c r="AB79" s="38" t="s">
        <v>2097</v>
      </c>
      <c r="AC79" s="38" t="s">
        <v>2126</v>
      </c>
      <c r="AD79" s="38" t="s">
        <v>2127</v>
      </c>
      <c r="AE79" s="26"/>
      <c r="AF79" s="38" t="s">
        <v>2095</v>
      </c>
      <c r="AG79" s="26" t="s">
        <v>2098</v>
      </c>
      <c r="AH79" s="26" t="s">
        <v>2095</v>
      </c>
      <c r="AI79" s="26">
        <v>7</v>
      </c>
      <c r="AJ79" s="26" t="s">
        <v>2130</v>
      </c>
      <c r="AK79" s="178"/>
      <c r="AL79" s="37">
        <v>311</v>
      </c>
      <c r="AM79" s="26">
        <v>2</v>
      </c>
      <c r="AN79" s="26">
        <v>3</v>
      </c>
      <c r="AO79" s="92">
        <v>2.1938950549621214</v>
      </c>
      <c r="AP79" s="26" t="s">
        <v>2337</v>
      </c>
      <c r="AQ79" s="81"/>
      <c r="AR79" s="26" t="s">
        <v>2107</v>
      </c>
    </row>
    <row r="80" spans="1:44" x14ac:dyDescent="0.35">
      <c r="A80" s="31">
        <v>27</v>
      </c>
      <c r="B80" s="12" t="s">
        <v>145</v>
      </c>
      <c r="C80" s="12" t="s">
        <v>338</v>
      </c>
      <c r="D80" s="12" t="s">
        <v>2338</v>
      </c>
      <c r="E80" s="12" t="s">
        <v>342</v>
      </c>
      <c r="F80" s="250">
        <v>11694</v>
      </c>
      <c r="G80" s="250" t="s">
        <v>2339</v>
      </c>
      <c r="H80" s="9">
        <v>1</v>
      </c>
      <c r="I80" s="26"/>
      <c r="J80" s="207" t="s">
        <v>55</v>
      </c>
      <c r="K80" s="208" t="s">
        <v>44</v>
      </c>
      <c r="L80" s="26">
        <v>1935</v>
      </c>
      <c r="M80" s="208">
        <v>704</v>
      </c>
      <c r="N80" s="208"/>
      <c r="O80" s="208">
        <v>400</v>
      </c>
      <c r="P80" s="26"/>
      <c r="Q80" s="26"/>
      <c r="R80" s="27">
        <v>0.74814814814814812</v>
      </c>
      <c r="S80" s="26"/>
      <c r="T80" s="8" t="s">
        <v>2095</v>
      </c>
      <c r="U80" s="165"/>
      <c r="V80" s="26">
        <v>2893</v>
      </c>
      <c r="W80" s="28">
        <v>1446.5</v>
      </c>
      <c r="X80" s="26">
        <v>119</v>
      </c>
      <c r="Y80" s="26">
        <f t="shared" si="2"/>
        <v>1428</v>
      </c>
      <c r="Z80" s="71"/>
      <c r="AA80" s="38" t="s">
        <v>2102</v>
      </c>
      <c r="AB80" s="38" t="s">
        <v>2095</v>
      </c>
      <c r="AC80" s="38" t="s">
        <v>2126</v>
      </c>
      <c r="AD80" s="38" t="s">
        <v>2127</v>
      </c>
      <c r="AE80" s="26"/>
      <c r="AF80" s="38" t="s">
        <v>2129</v>
      </c>
      <c r="AG80" s="26" t="s">
        <v>2098</v>
      </c>
      <c r="AH80" s="26" t="s">
        <v>2201</v>
      </c>
      <c r="AI80" s="26">
        <v>6</v>
      </c>
      <c r="AJ80" s="26" t="s">
        <v>2130</v>
      </c>
      <c r="AK80" s="178"/>
      <c r="AL80" s="37">
        <v>311</v>
      </c>
      <c r="AM80" s="26">
        <v>2</v>
      </c>
      <c r="AN80" s="26">
        <v>5</v>
      </c>
      <c r="AO80" s="92">
        <v>3.8786087672158902</v>
      </c>
      <c r="AP80" s="26" t="s">
        <v>2337</v>
      </c>
      <c r="AQ80" s="81"/>
      <c r="AR80" s="26"/>
    </row>
    <row r="81" spans="1:44" x14ac:dyDescent="0.35">
      <c r="A81" s="251">
        <v>27</v>
      </c>
      <c r="B81" s="251" t="s">
        <v>145</v>
      </c>
      <c r="C81" s="251" t="s">
        <v>2340</v>
      </c>
      <c r="D81" s="251" t="s">
        <v>2341</v>
      </c>
      <c r="E81" s="251" t="s">
        <v>2342</v>
      </c>
      <c r="F81" s="253">
        <v>11414</v>
      </c>
      <c r="G81" s="253" t="s">
        <v>2343</v>
      </c>
      <c r="H81" s="14" t="s">
        <v>2145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65"/>
      <c r="V81" s="26"/>
      <c r="W81" s="26"/>
      <c r="X81" s="175">
        <v>20</v>
      </c>
      <c r="Y81" s="26">
        <f t="shared" si="2"/>
        <v>240</v>
      </c>
      <c r="Z81" s="71"/>
      <c r="AA81" s="26"/>
      <c r="AB81" s="9" t="s">
        <v>2097</v>
      </c>
      <c r="AC81" s="26"/>
      <c r="AD81" s="26"/>
      <c r="AE81" s="26"/>
      <c r="AF81" s="26"/>
      <c r="AG81" s="26"/>
      <c r="AH81" s="26"/>
      <c r="AI81" s="26"/>
      <c r="AJ81" s="26"/>
      <c r="AK81" s="178"/>
      <c r="AL81" s="26"/>
      <c r="AM81" s="26"/>
      <c r="AN81" s="26"/>
      <c r="AO81" s="26"/>
      <c r="AP81" s="26"/>
      <c r="AQ81" s="81"/>
      <c r="AR81" s="26" t="s">
        <v>2107</v>
      </c>
    </row>
    <row r="82" spans="1:44" x14ac:dyDescent="0.35">
      <c r="A82" s="31">
        <v>28</v>
      </c>
      <c r="B82" s="12" t="s">
        <v>145</v>
      </c>
      <c r="C82" s="12" t="s">
        <v>249</v>
      </c>
      <c r="D82" s="12" t="s">
        <v>2344</v>
      </c>
      <c r="E82" s="12" t="s">
        <v>252</v>
      </c>
      <c r="F82" s="38">
        <v>11434</v>
      </c>
      <c r="G82" s="38" t="s">
        <v>2345</v>
      </c>
      <c r="H82" s="9">
        <v>1</v>
      </c>
      <c r="I82" s="26"/>
      <c r="J82" s="207" t="s">
        <v>55</v>
      </c>
      <c r="K82" s="208" t="s">
        <v>44</v>
      </c>
      <c r="L82" s="26">
        <v>1936</v>
      </c>
      <c r="M82" s="208">
        <v>470</v>
      </c>
      <c r="N82" s="208"/>
      <c r="O82" s="208">
        <v>220</v>
      </c>
      <c r="P82" s="26"/>
      <c r="Q82" s="26"/>
      <c r="R82" s="27">
        <v>0.87671232876712324</v>
      </c>
      <c r="S82" s="26"/>
      <c r="T82" s="8" t="s">
        <v>2095</v>
      </c>
      <c r="U82" s="165"/>
      <c r="V82" s="26">
        <v>1443</v>
      </c>
      <c r="W82" s="28">
        <v>721.5</v>
      </c>
      <c r="X82" s="26">
        <v>59</v>
      </c>
      <c r="Y82" s="26">
        <f t="shared" si="2"/>
        <v>708</v>
      </c>
      <c r="Z82" s="71"/>
      <c r="AA82" s="38" t="s">
        <v>2171</v>
      </c>
      <c r="AB82" s="38" t="s">
        <v>2095</v>
      </c>
      <c r="AC82" s="38" t="s">
        <v>2126</v>
      </c>
      <c r="AD82" s="38" t="s">
        <v>2127</v>
      </c>
      <c r="AE82" s="26"/>
      <c r="AF82" s="38" t="s">
        <v>2095</v>
      </c>
      <c r="AG82" s="26" t="s">
        <v>2098</v>
      </c>
      <c r="AH82" s="26" t="s">
        <v>2095</v>
      </c>
      <c r="AI82" s="26">
        <v>5</v>
      </c>
      <c r="AJ82" s="26" t="s">
        <v>2130</v>
      </c>
      <c r="AK82" s="178"/>
      <c r="AL82" s="37">
        <v>260</v>
      </c>
      <c r="AM82" s="26">
        <v>0</v>
      </c>
      <c r="AN82" s="26">
        <v>5</v>
      </c>
      <c r="AO82" s="92">
        <v>2.8067478126893941</v>
      </c>
      <c r="AP82" s="26" t="s">
        <v>2346</v>
      </c>
      <c r="AQ82" s="81"/>
      <c r="AR82" s="26"/>
    </row>
    <row r="83" spans="1:44" x14ac:dyDescent="0.35">
      <c r="A83" s="31">
        <v>28</v>
      </c>
      <c r="B83" s="12" t="s">
        <v>145</v>
      </c>
      <c r="C83" s="12" t="s">
        <v>268</v>
      </c>
      <c r="D83" s="12" t="s">
        <v>2347</v>
      </c>
      <c r="E83" s="12" t="s">
        <v>272</v>
      </c>
      <c r="F83" s="250">
        <v>11432</v>
      </c>
      <c r="G83" s="250" t="s">
        <v>2348</v>
      </c>
      <c r="H83" s="8">
        <v>3</v>
      </c>
      <c r="I83" s="26" t="s">
        <v>2105</v>
      </c>
      <c r="J83" s="207" t="s">
        <v>62</v>
      </c>
      <c r="K83" s="208" t="s">
        <v>37</v>
      </c>
      <c r="L83" s="26">
        <v>1954</v>
      </c>
      <c r="M83" s="208">
        <v>299</v>
      </c>
      <c r="N83" s="208"/>
      <c r="O83" s="208">
        <v>366</v>
      </c>
      <c r="P83" s="26"/>
      <c r="Q83" s="26"/>
      <c r="R83" s="27">
        <v>1</v>
      </c>
      <c r="S83" s="26"/>
      <c r="T83" s="8" t="s">
        <v>2107</v>
      </c>
      <c r="U83" s="165"/>
      <c r="V83" s="26">
        <v>626</v>
      </c>
      <c r="W83" s="28">
        <v>313</v>
      </c>
      <c r="X83" s="26">
        <v>37</v>
      </c>
      <c r="Y83" s="26">
        <f t="shared" si="2"/>
        <v>444</v>
      </c>
      <c r="Z83" s="71"/>
      <c r="AA83" s="38" t="s">
        <v>2125</v>
      </c>
      <c r="AB83" s="38" t="s">
        <v>2097</v>
      </c>
      <c r="AC83" s="38" t="s">
        <v>2126</v>
      </c>
      <c r="AD83" s="38" t="s">
        <v>2095</v>
      </c>
      <c r="AE83" s="26"/>
      <c r="AF83" s="38" t="s">
        <v>2095</v>
      </c>
      <c r="AG83" s="26" t="s">
        <v>2098</v>
      </c>
      <c r="AH83" s="26" t="s">
        <v>2095</v>
      </c>
      <c r="AI83" s="26">
        <v>6</v>
      </c>
      <c r="AJ83" s="26" t="s">
        <v>2099</v>
      </c>
      <c r="AK83" s="178"/>
      <c r="AL83" s="37">
        <v>260</v>
      </c>
      <c r="AM83" s="26">
        <v>3</v>
      </c>
      <c r="AN83" s="26">
        <v>35</v>
      </c>
      <c r="AO83" s="92">
        <v>0.6707635992708314</v>
      </c>
      <c r="AP83" s="26" t="s">
        <v>2349</v>
      </c>
      <c r="AQ83" s="81"/>
      <c r="AR83" s="26" t="s">
        <v>2107</v>
      </c>
    </row>
    <row r="84" spans="1:44" x14ac:dyDescent="0.35">
      <c r="A84" s="251">
        <v>28</v>
      </c>
      <c r="B84" s="251" t="s">
        <v>145</v>
      </c>
      <c r="C84" s="251" t="s">
        <v>2350</v>
      </c>
      <c r="D84" s="251" t="s">
        <v>2351</v>
      </c>
      <c r="E84" s="251" t="s">
        <v>2352</v>
      </c>
      <c r="F84" s="253">
        <v>11418</v>
      </c>
      <c r="G84" s="253" t="s">
        <v>2353</v>
      </c>
      <c r="H84" s="14" t="s">
        <v>2145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65"/>
      <c r="V84" s="26"/>
      <c r="W84" s="26"/>
      <c r="X84" s="175">
        <v>5</v>
      </c>
      <c r="Y84" s="26">
        <f t="shared" si="2"/>
        <v>60</v>
      </c>
      <c r="Z84" s="71"/>
      <c r="AA84" s="26"/>
      <c r="AB84" s="9" t="s">
        <v>2097</v>
      </c>
      <c r="AC84" s="26"/>
      <c r="AD84" s="26"/>
      <c r="AE84" s="26"/>
      <c r="AF84" s="26"/>
      <c r="AG84" s="26"/>
      <c r="AH84" s="26"/>
      <c r="AI84" s="26"/>
      <c r="AJ84" s="26"/>
      <c r="AK84" s="178"/>
      <c r="AL84" s="26"/>
      <c r="AM84" s="26"/>
      <c r="AN84" s="26"/>
      <c r="AO84" s="26"/>
      <c r="AP84" s="26"/>
      <c r="AQ84" s="81"/>
      <c r="AR84" s="26" t="s">
        <v>2107</v>
      </c>
    </row>
    <row r="85" spans="1:44" x14ac:dyDescent="0.35">
      <c r="A85" s="31">
        <v>29</v>
      </c>
      <c r="B85" s="12" t="s">
        <v>145</v>
      </c>
      <c r="C85" s="12" t="s">
        <v>215</v>
      </c>
      <c r="D85" s="12" t="s">
        <v>2354</v>
      </c>
      <c r="E85" s="12" t="s">
        <v>219</v>
      </c>
      <c r="F85" s="250">
        <v>11428</v>
      </c>
      <c r="G85" s="250" t="s">
        <v>2355</v>
      </c>
      <c r="H85" s="8">
        <v>3</v>
      </c>
      <c r="I85" s="26" t="s">
        <v>2105</v>
      </c>
      <c r="J85" s="207" t="s">
        <v>62</v>
      </c>
      <c r="K85" s="208" t="s">
        <v>37</v>
      </c>
      <c r="L85" s="26">
        <v>1955</v>
      </c>
      <c r="M85" s="208">
        <v>274</v>
      </c>
      <c r="N85" s="208"/>
      <c r="O85" s="208">
        <v>363</v>
      </c>
      <c r="P85" s="26"/>
      <c r="Q85" s="26"/>
      <c r="R85" s="27">
        <v>1</v>
      </c>
      <c r="S85" s="26"/>
      <c r="T85" s="8" t="s">
        <v>2107</v>
      </c>
      <c r="U85" s="165"/>
      <c r="V85" s="26">
        <v>545</v>
      </c>
      <c r="W85" s="28">
        <v>272.5</v>
      </c>
      <c r="X85" s="26">
        <v>33</v>
      </c>
      <c r="Y85" s="26">
        <f t="shared" si="2"/>
        <v>396</v>
      </c>
      <c r="Z85" s="71"/>
      <c r="AA85" s="38" t="s">
        <v>2125</v>
      </c>
      <c r="AB85" s="38" t="s">
        <v>2097</v>
      </c>
      <c r="AC85" s="38" t="s">
        <v>2126</v>
      </c>
      <c r="AD85" s="38" t="s">
        <v>2095</v>
      </c>
      <c r="AE85" s="26"/>
      <c r="AF85" s="38" t="s">
        <v>2095</v>
      </c>
      <c r="AG85" s="26" t="s">
        <v>2098</v>
      </c>
      <c r="AH85" s="26" t="s">
        <v>2095</v>
      </c>
      <c r="AI85" s="26">
        <v>6</v>
      </c>
      <c r="AJ85" s="26" t="s">
        <v>2099</v>
      </c>
      <c r="AK85" s="178"/>
      <c r="AL85" s="37">
        <v>411</v>
      </c>
      <c r="AM85" s="26">
        <v>0</v>
      </c>
      <c r="AN85" s="26">
        <v>5</v>
      </c>
      <c r="AO85" s="92">
        <v>2.5907158599431819</v>
      </c>
      <c r="AP85" s="26" t="s">
        <v>2333</v>
      </c>
      <c r="AQ85" s="81"/>
      <c r="AR85" s="26" t="s">
        <v>2107</v>
      </c>
    </row>
    <row r="86" spans="1:44" x14ac:dyDescent="0.35">
      <c r="A86" s="31">
        <v>29</v>
      </c>
      <c r="B86" s="12" t="s">
        <v>145</v>
      </c>
      <c r="C86" s="12" t="s">
        <v>223</v>
      </c>
      <c r="D86" s="12" t="s">
        <v>2356</v>
      </c>
      <c r="E86" s="12" t="s">
        <v>226</v>
      </c>
      <c r="F86" s="38">
        <v>11422</v>
      </c>
      <c r="G86" s="38" t="s">
        <v>2357</v>
      </c>
      <c r="H86" s="8">
        <v>3</v>
      </c>
      <c r="I86" s="26" t="s">
        <v>2105</v>
      </c>
      <c r="J86" s="207" t="s">
        <v>62</v>
      </c>
      <c r="K86" s="208" t="s">
        <v>37</v>
      </c>
      <c r="L86" s="26">
        <v>1956</v>
      </c>
      <c r="M86" s="208">
        <v>248</v>
      </c>
      <c r="N86" s="208"/>
      <c r="O86" s="208">
        <v>216</v>
      </c>
      <c r="P86" s="26"/>
      <c r="Q86" s="26"/>
      <c r="R86" s="27">
        <v>1</v>
      </c>
      <c r="S86" s="26"/>
      <c r="T86" s="8" t="s">
        <v>2095</v>
      </c>
      <c r="U86" s="165"/>
      <c r="V86" s="26">
        <v>610</v>
      </c>
      <c r="W86" s="28">
        <v>305</v>
      </c>
      <c r="X86" s="26">
        <v>29</v>
      </c>
      <c r="Y86" s="26">
        <f t="shared" si="2"/>
        <v>348</v>
      </c>
      <c r="Z86" s="71"/>
      <c r="AA86" s="38" t="s">
        <v>2125</v>
      </c>
      <c r="AB86" s="38" t="s">
        <v>2097</v>
      </c>
      <c r="AC86" s="38" t="s">
        <v>2126</v>
      </c>
      <c r="AD86" s="38" t="s">
        <v>2095</v>
      </c>
      <c r="AE86" s="26"/>
      <c r="AF86" s="38" t="s">
        <v>2095</v>
      </c>
      <c r="AG86" s="26" t="s">
        <v>2098</v>
      </c>
      <c r="AH86" s="26" t="s">
        <v>2095</v>
      </c>
      <c r="AI86" s="26">
        <v>6</v>
      </c>
      <c r="AJ86" s="26" t="s">
        <v>2099</v>
      </c>
      <c r="AK86" s="178"/>
      <c r="AL86" s="37">
        <v>411</v>
      </c>
      <c r="AM86" s="26">
        <v>0</v>
      </c>
      <c r="AN86" s="26">
        <v>3</v>
      </c>
      <c r="AO86" s="92">
        <v>4.5814562639772731</v>
      </c>
      <c r="AP86" s="26" t="s">
        <v>2346</v>
      </c>
      <c r="AQ86" s="81"/>
      <c r="AR86" s="26" t="s">
        <v>2107</v>
      </c>
    </row>
    <row r="87" spans="1:44" x14ac:dyDescent="0.35">
      <c r="A87" s="251">
        <v>29</v>
      </c>
      <c r="B87" s="251" t="s">
        <v>145</v>
      </c>
      <c r="C87" s="251" t="s">
        <v>2358</v>
      </c>
      <c r="D87" s="251" t="s">
        <v>2359</v>
      </c>
      <c r="E87" s="251" t="s">
        <v>2360</v>
      </c>
      <c r="F87" s="253">
        <v>11432</v>
      </c>
      <c r="G87" s="253" t="s">
        <v>2361</v>
      </c>
      <c r="H87" s="14" t="s">
        <v>2145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65"/>
      <c r="V87" s="26"/>
      <c r="W87" s="26"/>
      <c r="X87" s="175">
        <v>7</v>
      </c>
      <c r="Y87" s="26">
        <f t="shared" si="2"/>
        <v>84</v>
      </c>
      <c r="Z87" s="71"/>
      <c r="AA87" s="26"/>
      <c r="AB87" s="9" t="s">
        <v>2097</v>
      </c>
      <c r="AC87" s="26"/>
      <c r="AD87" s="26"/>
      <c r="AE87" s="26"/>
      <c r="AF87" s="26"/>
      <c r="AG87" s="26"/>
      <c r="AH87" s="26"/>
      <c r="AI87" s="26"/>
      <c r="AJ87" s="26"/>
      <c r="AK87" s="178"/>
      <c r="AL87" s="26"/>
      <c r="AM87" s="26"/>
      <c r="AN87" s="26"/>
      <c r="AO87" s="26"/>
      <c r="AP87" s="26"/>
      <c r="AQ87" s="81"/>
      <c r="AR87" s="26" t="s">
        <v>2107</v>
      </c>
    </row>
    <row r="88" spans="1:44" x14ac:dyDescent="0.35">
      <c r="A88" s="31">
        <v>30</v>
      </c>
      <c r="B88" s="12" t="s">
        <v>145</v>
      </c>
      <c r="C88" s="12" t="s">
        <v>177</v>
      </c>
      <c r="D88" s="12" t="s">
        <v>2362</v>
      </c>
      <c r="E88" s="12" t="s">
        <v>181</v>
      </c>
      <c r="F88" s="250">
        <v>11106</v>
      </c>
      <c r="G88" s="38" t="s">
        <v>2363</v>
      </c>
      <c r="H88" s="8">
        <v>2</v>
      </c>
      <c r="I88" s="26"/>
      <c r="J88" s="66" t="s">
        <v>62</v>
      </c>
      <c r="K88" s="202" t="s">
        <v>37</v>
      </c>
      <c r="L88" s="26">
        <v>1940</v>
      </c>
      <c r="M88" s="202">
        <v>809</v>
      </c>
      <c r="N88" s="202"/>
      <c r="O88" s="202">
        <v>507</v>
      </c>
      <c r="P88" s="26"/>
      <c r="Q88" s="26"/>
      <c r="R88" s="27">
        <v>1</v>
      </c>
      <c r="S88" s="26"/>
      <c r="T88" s="60" t="s">
        <v>2107</v>
      </c>
      <c r="U88" s="165"/>
      <c r="V88" s="26">
        <v>2216</v>
      </c>
      <c r="W88" s="28">
        <v>1108</v>
      </c>
      <c r="X88" s="26">
        <v>92</v>
      </c>
      <c r="Y88" s="26">
        <f t="shared" si="2"/>
        <v>1104</v>
      </c>
      <c r="Z88" s="71"/>
      <c r="AA88" s="38" t="s">
        <v>2116</v>
      </c>
      <c r="AB88" s="38" t="s">
        <v>2095</v>
      </c>
      <c r="AC88" s="38" t="s">
        <v>2126</v>
      </c>
      <c r="AD88" s="38" t="s">
        <v>2127</v>
      </c>
      <c r="AE88" s="26" t="s">
        <v>2364</v>
      </c>
      <c r="AF88" s="38" t="s">
        <v>2095</v>
      </c>
      <c r="AG88" s="14" t="s">
        <v>2095</v>
      </c>
      <c r="AH88" s="53" t="s">
        <v>2201</v>
      </c>
      <c r="AI88" s="59">
        <v>4</v>
      </c>
      <c r="AJ88" s="37" t="s">
        <v>2127</v>
      </c>
      <c r="AK88" s="178"/>
      <c r="AL88" s="37">
        <v>197</v>
      </c>
      <c r="AM88" s="26">
        <v>0</v>
      </c>
      <c r="AN88" s="26">
        <v>7</v>
      </c>
      <c r="AO88" s="92">
        <v>0.50744740967613444</v>
      </c>
      <c r="AP88" s="26" t="s">
        <v>2365</v>
      </c>
      <c r="AQ88" s="81"/>
      <c r="AR88" s="230"/>
    </row>
    <row r="89" spans="1:44" x14ac:dyDescent="0.35">
      <c r="A89" s="31">
        <v>30</v>
      </c>
      <c r="B89" s="12" t="s">
        <v>145</v>
      </c>
      <c r="C89" s="12" t="s">
        <v>146</v>
      </c>
      <c r="D89" s="12" t="s">
        <v>2366</v>
      </c>
      <c r="E89" s="12" t="s">
        <v>149</v>
      </c>
      <c r="F89" s="250">
        <v>11377</v>
      </c>
      <c r="G89" s="38" t="s">
        <v>2367</v>
      </c>
      <c r="H89" s="8">
        <v>3</v>
      </c>
      <c r="I89" s="26" t="s">
        <v>2124</v>
      </c>
      <c r="J89" s="66" t="s">
        <v>62</v>
      </c>
      <c r="K89" s="202" t="s">
        <v>37</v>
      </c>
      <c r="L89" s="26">
        <v>1982</v>
      </c>
      <c r="M89" s="202">
        <v>250</v>
      </c>
      <c r="N89" s="202"/>
      <c r="O89" s="202">
        <v>400</v>
      </c>
      <c r="P89" s="26"/>
      <c r="Q89" s="26"/>
      <c r="R89" s="27">
        <v>0.93442622950819676</v>
      </c>
      <c r="S89" s="26"/>
      <c r="T89" s="60" t="s">
        <v>2107</v>
      </c>
      <c r="U89" s="165"/>
      <c r="V89" s="26">
        <v>1214</v>
      </c>
      <c r="W89" s="28">
        <v>607</v>
      </c>
      <c r="X89" s="26">
        <v>62</v>
      </c>
      <c r="Y89" s="26">
        <f t="shared" si="2"/>
        <v>744</v>
      </c>
      <c r="Z89" s="71"/>
      <c r="AA89" s="38" t="s">
        <v>2125</v>
      </c>
      <c r="AB89" s="38" t="s">
        <v>2097</v>
      </c>
      <c r="AC89" s="38" t="s">
        <v>2095</v>
      </c>
      <c r="AD89" s="38" t="s">
        <v>2095</v>
      </c>
      <c r="AE89" s="26"/>
      <c r="AF89" s="38" t="s">
        <v>2095</v>
      </c>
      <c r="AG89" s="26" t="s">
        <v>2098</v>
      </c>
      <c r="AH89" s="53" t="s">
        <v>2095</v>
      </c>
      <c r="AI89" s="59">
        <v>5</v>
      </c>
      <c r="AJ89" s="26" t="s">
        <v>2099</v>
      </c>
      <c r="AK89" s="178"/>
      <c r="AL89" s="37">
        <v>197</v>
      </c>
      <c r="AM89" s="26">
        <v>3</v>
      </c>
      <c r="AN89" s="26">
        <v>18</v>
      </c>
      <c r="AO89" s="92">
        <v>1.2118219866212121</v>
      </c>
      <c r="AP89" s="26" t="s">
        <v>2318</v>
      </c>
      <c r="AQ89" s="81"/>
      <c r="AR89" s="230" t="s">
        <v>2107</v>
      </c>
    </row>
    <row r="90" spans="1:44" x14ac:dyDescent="0.35">
      <c r="A90" s="251">
        <v>30</v>
      </c>
      <c r="B90" s="251" t="s">
        <v>145</v>
      </c>
      <c r="C90" s="251" t="s">
        <v>2368</v>
      </c>
      <c r="D90" s="251" t="s">
        <v>2369</v>
      </c>
      <c r="E90" s="251" t="s">
        <v>2370</v>
      </c>
      <c r="F90" s="253">
        <v>11103</v>
      </c>
      <c r="G90" s="253" t="s">
        <v>2371</v>
      </c>
      <c r="H90" s="14" t="s">
        <v>2145</v>
      </c>
      <c r="I90" s="67"/>
      <c r="J90" s="67"/>
      <c r="K90" s="67"/>
      <c r="L90" s="26"/>
      <c r="M90" s="67"/>
      <c r="N90" s="67"/>
      <c r="O90" s="67"/>
      <c r="P90" s="26"/>
      <c r="Q90" s="26"/>
      <c r="R90" s="26"/>
      <c r="S90" s="26"/>
      <c r="T90" s="53"/>
      <c r="U90" s="30"/>
      <c r="V90" s="26"/>
      <c r="W90" s="26"/>
      <c r="X90" s="175">
        <v>6</v>
      </c>
      <c r="Y90" s="26">
        <f t="shared" si="2"/>
        <v>72</v>
      </c>
      <c r="Z90" s="71"/>
      <c r="AA90" s="26"/>
      <c r="AB90" s="9" t="s">
        <v>2097</v>
      </c>
      <c r="AC90" s="26"/>
      <c r="AD90" s="26"/>
      <c r="AE90" s="26"/>
      <c r="AF90" s="26"/>
      <c r="AG90" s="26"/>
      <c r="AH90" s="53"/>
      <c r="AI90" s="59"/>
      <c r="AJ90" s="26"/>
      <c r="AK90" s="82"/>
      <c r="AL90" s="26"/>
      <c r="AM90" s="26"/>
      <c r="AN90" s="26"/>
      <c r="AO90" s="26"/>
      <c r="AP90" s="26"/>
      <c r="AQ90" s="81"/>
      <c r="AR90" s="230" t="s">
        <v>2107</v>
      </c>
    </row>
    <row r="91" spans="1:44" x14ac:dyDescent="0.35">
      <c r="A91" s="31">
        <v>31</v>
      </c>
      <c r="B91" s="12" t="s">
        <v>57</v>
      </c>
      <c r="C91" s="12" t="s">
        <v>109</v>
      </c>
      <c r="D91" s="12" t="s">
        <v>2372</v>
      </c>
      <c r="E91" s="12" t="s">
        <v>113</v>
      </c>
      <c r="F91" s="250">
        <v>10304</v>
      </c>
      <c r="G91" s="250" t="s">
        <v>2373</v>
      </c>
      <c r="H91" s="8">
        <v>3</v>
      </c>
      <c r="I91" s="67" t="s">
        <v>2105</v>
      </c>
      <c r="J91" s="66" t="s">
        <v>62</v>
      </c>
      <c r="K91" s="202" t="s">
        <v>37</v>
      </c>
      <c r="L91" s="26">
        <v>1957</v>
      </c>
      <c r="M91" s="202">
        <v>312</v>
      </c>
      <c r="N91" s="202"/>
      <c r="O91" s="202">
        <v>255</v>
      </c>
      <c r="P91" s="26"/>
      <c r="Q91" s="26"/>
      <c r="R91" s="27">
        <v>1</v>
      </c>
      <c r="S91" s="26"/>
      <c r="T91" s="61" t="s">
        <v>2095</v>
      </c>
      <c r="U91" s="30"/>
      <c r="V91" s="26">
        <v>861</v>
      </c>
      <c r="W91" s="28">
        <v>430.5</v>
      </c>
      <c r="X91" s="26">
        <v>37</v>
      </c>
      <c r="Y91" s="26">
        <f t="shared" si="2"/>
        <v>444</v>
      </c>
      <c r="Z91" s="71"/>
      <c r="AA91" s="38" t="s">
        <v>2125</v>
      </c>
      <c r="AB91" s="38" t="s">
        <v>2097</v>
      </c>
      <c r="AC91" s="38" t="s">
        <v>2126</v>
      </c>
      <c r="AD91" s="38" t="s">
        <v>2095</v>
      </c>
      <c r="AE91" s="26"/>
      <c r="AF91" s="38" t="s">
        <v>2095</v>
      </c>
      <c r="AG91" s="26" t="s">
        <v>2098</v>
      </c>
      <c r="AH91" s="53" t="s">
        <v>2095</v>
      </c>
      <c r="AI91" s="59">
        <v>6</v>
      </c>
      <c r="AJ91" s="26" t="s">
        <v>2099</v>
      </c>
      <c r="AK91" s="82"/>
      <c r="AL91" s="37">
        <v>109</v>
      </c>
      <c r="AM91" s="26">
        <v>1</v>
      </c>
      <c r="AN91" s="26">
        <v>18</v>
      </c>
      <c r="AO91" s="92">
        <v>1.305951133375</v>
      </c>
      <c r="AP91" s="26" t="s">
        <v>2374</v>
      </c>
      <c r="AQ91" s="81"/>
      <c r="AR91" s="230" t="s">
        <v>2107</v>
      </c>
    </row>
    <row r="92" spans="1:44" x14ac:dyDescent="0.35">
      <c r="A92" s="31">
        <v>31</v>
      </c>
      <c r="B92" s="12" t="s">
        <v>57</v>
      </c>
      <c r="C92" s="12" t="s">
        <v>140</v>
      </c>
      <c r="D92" s="12" t="s">
        <v>2375</v>
      </c>
      <c r="E92" s="12" t="s">
        <v>143</v>
      </c>
      <c r="F92" s="250">
        <v>10314</v>
      </c>
      <c r="G92" s="250" t="s">
        <v>2376</v>
      </c>
      <c r="H92" s="8">
        <v>3</v>
      </c>
      <c r="I92" s="67" t="s">
        <v>2105</v>
      </c>
      <c r="J92" s="66" t="s">
        <v>62</v>
      </c>
      <c r="K92" s="202" t="s">
        <v>37</v>
      </c>
      <c r="L92" s="26">
        <v>1958</v>
      </c>
      <c r="M92" s="202">
        <v>296</v>
      </c>
      <c r="N92" s="202"/>
      <c r="O92" s="202">
        <v>379</v>
      </c>
      <c r="P92" s="26"/>
      <c r="Q92" s="26"/>
      <c r="R92" s="27">
        <v>1</v>
      </c>
      <c r="S92" s="26"/>
      <c r="T92" s="61" t="s">
        <v>2107</v>
      </c>
      <c r="U92" s="30"/>
      <c r="V92" s="26">
        <v>737</v>
      </c>
      <c r="W92" s="28">
        <v>368.5</v>
      </c>
      <c r="X92" s="26">
        <v>40</v>
      </c>
      <c r="Y92" s="26">
        <f t="shared" si="2"/>
        <v>480</v>
      </c>
      <c r="Z92" s="71"/>
      <c r="AA92" s="38" t="s">
        <v>2125</v>
      </c>
      <c r="AB92" s="38" t="s">
        <v>2097</v>
      </c>
      <c r="AC92" s="38" t="s">
        <v>2126</v>
      </c>
      <c r="AD92" s="38" t="s">
        <v>2095</v>
      </c>
      <c r="AE92" s="26"/>
      <c r="AF92" s="38" t="s">
        <v>2095</v>
      </c>
      <c r="AG92" s="26" t="s">
        <v>2098</v>
      </c>
      <c r="AH92" s="53" t="s">
        <v>2095</v>
      </c>
      <c r="AI92" s="59">
        <v>6</v>
      </c>
      <c r="AJ92" s="26" t="s">
        <v>2099</v>
      </c>
      <c r="AK92" s="82"/>
      <c r="AL92" s="37">
        <v>109</v>
      </c>
      <c r="AM92" s="26">
        <v>0</v>
      </c>
      <c r="AN92" s="26">
        <v>20</v>
      </c>
      <c r="AO92" s="92">
        <v>3.2561376687689205</v>
      </c>
      <c r="AP92" s="26" t="s">
        <v>2377</v>
      </c>
      <c r="AQ92" s="81"/>
      <c r="AR92" s="230" t="s">
        <v>2107</v>
      </c>
    </row>
    <row r="93" spans="1:44" x14ac:dyDescent="0.35">
      <c r="A93" s="31">
        <v>31</v>
      </c>
      <c r="B93" s="12" t="s">
        <v>57</v>
      </c>
      <c r="C93" s="12" t="s">
        <v>97</v>
      </c>
      <c r="D93" s="12" t="s">
        <v>2378</v>
      </c>
      <c r="E93" s="12" t="s">
        <v>100</v>
      </c>
      <c r="F93" s="250">
        <v>10309</v>
      </c>
      <c r="G93" s="250" t="s">
        <v>2379</v>
      </c>
      <c r="H93" s="8">
        <v>3</v>
      </c>
      <c r="I93" s="67"/>
      <c r="J93" s="66" t="s">
        <v>62</v>
      </c>
      <c r="K93" s="202" t="s">
        <v>37</v>
      </c>
      <c r="L93" s="26">
        <v>2009</v>
      </c>
      <c r="M93" s="202">
        <v>450</v>
      </c>
      <c r="N93" s="202"/>
      <c r="O93" s="202">
        <v>325</v>
      </c>
      <c r="P93" s="26"/>
      <c r="Q93" s="26" t="s">
        <v>2106</v>
      </c>
      <c r="R93" s="27">
        <v>1</v>
      </c>
      <c r="S93" s="26"/>
      <c r="T93" s="61" t="s">
        <v>2095</v>
      </c>
      <c r="U93" s="30"/>
      <c r="V93" s="26">
        <v>650</v>
      </c>
      <c r="W93" s="28">
        <v>325</v>
      </c>
      <c r="X93" s="26">
        <v>37</v>
      </c>
      <c r="Y93" s="26">
        <f t="shared" si="2"/>
        <v>444</v>
      </c>
      <c r="Z93" s="71"/>
      <c r="AA93" s="38" t="s">
        <v>2096</v>
      </c>
      <c r="AB93" s="38" t="s">
        <v>2097</v>
      </c>
      <c r="AC93" s="38" t="s">
        <v>2095</v>
      </c>
      <c r="AD93" s="38" t="s">
        <v>2095</v>
      </c>
      <c r="AE93" s="26"/>
      <c r="AF93" s="38" t="s">
        <v>2095</v>
      </c>
      <c r="AG93" s="26" t="s">
        <v>2098</v>
      </c>
      <c r="AH93" s="53" t="s">
        <v>2095</v>
      </c>
      <c r="AI93" s="59">
        <v>4</v>
      </c>
      <c r="AJ93" s="26" t="s">
        <v>2099</v>
      </c>
      <c r="AK93" s="82"/>
      <c r="AL93" s="37">
        <v>109</v>
      </c>
      <c r="AM93" s="26">
        <v>0</v>
      </c>
      <c r="AN93" s="26">
        <v>7</v>
      </c>
      <c r="AO93" s="92">
        <v>1.957015647405284</v>
      </c>
      <c r="AP93" s="26" t="s">
        <v>2380</v>
      </c>
      <c r="AQ93" s="81"/>
      <c r="AR93" s="230" t="s">
        <v>2107</v>
      </c>
    </row>
    <row r="94" spans="1:44" x14ac:dyDescent="0.35">
      <c r="A94" s="251">
        <v>31</v>
      </c>
      <c r="B94" s="251" t="s">
        <v>57</v>
      </c>
      <c r="C94" s="251" t="s">
        <v>2381</v>
      </c>
      <c r="D94" s="251" t="s">
        <v>2382</v>
      </c>
      <c r="E94" s="251" t="s">
        <v>2383</v>
      </c>
      <c r="F94" s="253">
        <v>10305</v>
      </c>
      <c r="G94" s="253" t="s">
        <v>2384</v>
      </c>
      <c r="H94" s="14" t="s">
        <v>2145</v>
      </c>
      <c r="I94" s="67"/>
      <c r="J94" s="67"/>
      <c r="K94" s="67"/>
      <c r="L94" s="26"/>
      <c r="M94" s="67"/>
      <c r="N94" s="67"/>
      <c r="O94" s="67"/>
      <c r="P94" s="26"/>
      <c r="Q94" s="26"/>
      <c r="R94" s="26"/>
      <c r="S94" s="26"/>
      <c r="T94" s="53"/>
      <c r="U94" s="30"/>
      <c r="V94" s="26"/>
      <c r="W94" s="26"/>
      <c r="X94" s="175">
        <v>8</v>
      </c>
      <c r="Y94" s="26">
        <f t="shared" si="2"/>
        <v>96</v>
      </c>
      <c r="Z94" s="71"/>
      <c r="AA94" s="26"/>
      <c r="AB94" s="9" t="s">
        <v>2097</v>
      </c>
      <c r="AC94" s="26"/>
      <c r="AD94" s="26"/>
      <c r="AE94" s="26"/>
      <c r="AF94" s="26"/>
      <c r="AG94" s="26"/>
      <c r="AH94" s="53"/>
      <c r="AI94" s="59"/>
      <c r="AJ94" s="26"/>
      <c r="AK94" s="82"/>
      <c r="AL94" s="26"/>
      <c r="AM94" s="26"/>
      <c r="AN94" s="26"/>
      <c r="AO94" s="26"/>
      <c r="AP94" s="26"/>
      <c r="AQ94" s="81"/>
      <c r="AR94" s="230" t="s">
        <v>2107</v>
      </c>
    </row>
    <row r="95" spans="1:44" x14ac:dyDescent="0.35">
      <c r="A95" s="32">
        <v>32</v>
      </c>
      <c r="B95" s="12" t="s">
        <v>29</v>
      </c>
      <c r="C95" s="12" t="s">
        <v>30</v>
      </c>
      <c r="D95" s="12" t="s">
        <v>2385</v>
      </c>
      <c r="E95" s="12" t="s">
        <v>35</v>
      </c>
      <c r="F95" s="250">
        <v>11206</v>
      </c>
      <c r="G95" s="250" t="s">
        <v>2386</v>
      </c>
      <c r="H95" s="8">
        <v>4</v>
      </c>
      <c r="I95" s="67" t="s">
        <v>2124</v>
      </c>
      <c r="J95" s="66" t="s">
        <v>36</v>
      </c>
      <c r="K95" s="202" t="s">
        <v>37</v>
      </c>
      <c r="L95" s="26">
        <v>2014</v>
      </c>
      <c r="M95" s="202">
        <v>500</v>
      </c>
      <c r="N95" s="202" t="s">
        <v>2387</v>
      </c>
      <c r="O95" s="202">
        <v>245</v>
      </c>
      <c r="P95" s="26"/>
      <c r="Q95" s="26" t="s">
        <v>2106</v>
      </c>
      <c r="R95" s="27">
        <v>0.45</v>
      </c>
      <c r="S95" s="26"/>
      <c r="T95" s="61" t="s">
        <v>2095</v>
      </c>
      <c r="U95" s="30"/>
      <c r="V95" s="26">
        <v>1219</v>
      </c>
      <c r="W95" s="28">
        <v>609.5</v>
      </c>
      <c r="X95" s="26">
        <v>67</v>
      </c>
      <c r="Y95" s="26">
        <f t="shared" si="2"/>
        <v>804</v>
      </c>
      <c r="Z95" s="71"/>
      <c r="AA95" s="38" t="s">
        <v>2096</v>
      </c>
      <c r="AB95" s="38" t="s">
        <v>2097</v>
      </c>
      <c r="AC95" s="38" t="s">
        <v>2095</v>
      </c>
      <c r="AD95" s="38" t="s">
        <v>2095</v>
      </c>
      <c r="AE95" s="26"/>
      <c r="AF95" s="38" t="s">
        <v>2095</v>
      </c>
      <c r="AG95" s="14" t="s">
        <v>2095</v>
      </c>
      <c r="AH95" s="53" t="s">
        <v>2095</v>
      </c>
      <c r="AI95" s="59">
        <v>2</v>
      </c>
      <c r="AJ95" s="37" t="s">
        <v>2095</v>
      </c>
      <c r="AK95" s="82"/>
      <c r="AL95" s="37">
        <v>276</v>
      </c>
      <c r="AM95" s="26">
        <v>4</v>
      </c>
      <c r="AN95" s="26">
        <v>7</v>
      </c>
      <c r="AO95" s="92">
        <v>0.53100307705681626</v>
      </c>
      <c r="AP95" s="26" t="s">
        <v>2250</v>
      </c>
      <c r="AQ95" s="81"/>
      <c r="AR95" s="230" t="s">
        <v>2107</v>
      </c>
    </row>
    <row r="96" spans="1:44" x14ac:dyDescent="0.35">
      <c r="A96" s="229"/>
      <c r="B96" s="229"/>
      <c r="C96" s="229"/>
      <c r="D96" s="229"/>
      <c r="E96" s="229"/>
      <c r="F96" s="229"/>
      <c r="G96" s="229"/>
    </row>
    <row r="97" spans="1:7" x14ac:dyDescent="0.35">
      <c r="A97" s="229"/>
      <c r="B97" s="229"/>
      <c r="C97" s="229"/>
      <c r="D97" s="229"/>
      <c r="E97" s="229"/>
      <c r="F97" s="229"/>
      <c r="G97" s="229"/>
    </row>
    <row r="98" spans="1:7" x14ac:dyDescent="0.35">
      <c r="A98" s="229"/>
      <c r="B98" s="229"/>
      <c r="C98" s="229"/>
      <c r="D98" s="229"/>
      <c r="E98" s="229"/>
      <c r="F98" s="229"/>
      <c r="G98" s="229"/>
    </row>
    <row r="99" spans="1:7" x14ac:dyDescent="0.35">
      <c r="A99" s="229"/>
      <c r="B99" s="229"/>
      <c r="C99" s="229"/>
      <c r="D99" s="229"/>
      <c r="E99" s="229"/>
      <c r="F99" s="229"/>
      <c r="G99" s="229"/>
    </row>
    <row r="100" spans="1:7" x14ac:dyDescent="0.35">
      <c r="A100" s="229"/>
      <c r="B100" s="229"/>
      <c r="C100" s="229"/>
      <c r="D100" s="229"/>
      <c r="E100" s="229"/>
      <c r="F100" s="229"/>
      <c r="G100" s="229"/>
    </row>
    <row r="101" spans="1:7" x14ac:dyDescent="0.35">
      <c r="A101" s="229"/>
      <c r="B101" s="229"/>
      <c r="C101" s="229"/>
      <c r="D101" s="229"/>
      <c r="E101" s="229"/>
      <c r="F101" s="229"/>
      <c r="G101" s="229"/>
    </row>
    <row r="102" spans="1:7" x14ac:dyDescent="0.35">
      <c r="A102" s="229"/>
      <c r="B102" s="229"/>
      <c r="C102" s="229"/>
      <c r="D102" s="229"/>
      <c r="E102" s="229"/>
      <c r="F102" s="229"/>
      <c r="G102" s="229"/>
    </row>
    <row r="103" spans="1:7" x14ac:dyDescent="0.35">
      <c r="A103" s="229"/>
      <c r="B103" s="229"/>
      <c r="C103" s="229"/>
      <c r="D103" s="229"/>
      <c r="E103" s="229"/>
      <c r="F103" s="229"/>
      <c r="G103" s="229"/>
    </row>
    <row r="104" spans="1:7" x14ac:dyDescent="0.35">
      <c r="A104" s="229"/>
      <c r="B104" s="229"/>
      <c r="C104" s="229"/>
      <c r="D104" s="229"/>
      <c r="E104" s="229"/>
      <c r="F104" s="229"/>
      <c r="G104" s="229"/>
    </row>
    <row r="105" spans="1:7" x14ac:dyDescent="0.35">
      <c r="A105" s="229"/>
      <c r="B105" s="229"/>
      <c r="C105" s="229"/>
      <c r="D105" s="229"/>
      <c r="E105" s="229"/>
      <c r="F105" s="229"/>
      <c r="G105" s="229"/>
    </row>
    <row r="106" spans="1:7" x14ac:dyDescent="0.35">
      <c r="A106" s="229"/>
      <c r="B106" s="229"/>
      <c r="C106" s="229"/>
      <c r="D106" s="229"/>
      <c r="E106" s="229"/>
      <c r="F106" s="229"/>
      <c r="G106" s="229"/>
    </row>
    <row r="107" spans="1:7" x14ac:dyDescent="0.35">
      <c r="A107" s="229"/>
      <c r="B107" s="229"/>
      <c r="C107" s="229"/>
      <c r="D107" s="229"/>
      <c r="E107" s="229"/>
      <c r="F107" s="229"/>
      <c r="G107" s="229"/>
    </row>
    <row r="108" spans="1:7" x14ac:dyDescent="0.35">
      <c r="A108" s="229"/>
      <c r="B108" s="229"/>
      <c r="C108" s="229"/>
      <c r="D108" s="229"/>
      <c r="E108" s="229"/>
      <c r="F108" s="229"/>
      <c r="G108" s="229"/>
    </row>
    <row r="109" spans="1:7" x14ac:dyDescent="0.35">
      <c r="A109" s="229"/>
      <c r="B109" s="229"/>
      <c r="C109" s="229"/>
      <c r="D109" s="229"/>
      <c r="E109" s="229"/>
      <c r="F109" s="229"/>
      <c r="G109" s="229"/>
    </row>
  </sheetData>
  <autoFilter ref="A2:AR95">
    <sortState ref="A3:AR95">
      <sortCondition ref="A2:A95"/>
    </sortState>
  </autoFilter>
  <conditionalFormatting sqref="C89:D89">
    <cfRule type="duplicateValues" dxfId="77" priority="7"/>
  </conditionalFormatting>
  <conditionalFormatting sqref="C88:D88">
    <cfRule type="duplicateValues" dxfId="76" priority="8"/>
  </conditionalFormatting>
  <conditionalFormatting sqref="C90:D90">
    <cfRule type="duplicateValues" dxfId="75" priority="6"/>
  </conditionalFormatting>
  <conditionalFormatting sqref="C91:D91">
    <cfRule type="duplicateValues" dxfId="74" priority="5"/>
  </conditionalFormatting>
  <conditionalFormatting sqref="C92:D92">
    <cfRule type="duplicateValues" dxfId="73" priority="4"/>
  </conditionalFormatting>
  <conditionalFormatting sqref="C93:D93">
    <cfRule type="duplicateValues" dxfId="72" priority="3"/>
  </conditionalFormatting>
  <conditionalFormatting sqref="C94:D94">
    <cfRule type="duplicateValues" dxfId="71" priority="2"/>
  </conditionalFormatting>
  <conditionalFormatting sqref="C95:D95">
    <cfRule type="duplicateValues" dxfId="70" priority="1"/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131"/>
  <sheetViews>
    <sheetView workbookViewId="0">
      <pane ySplit="2" topLeftCell="A3" activePane="bottomLeft" state="frozen"/>
      <selection pane="bottomLeft" activeCell="F7" sqref="F7"/>
    </sheetView>
  </sheetViews>
  <sheetFormatPr defaultColWidth="8.81640625" defaultRowHeight="14.5" outlineLevelCol="1" x14ac:dyDescent="0.35"/>
  <cols>
    <col min="1" max="1" width="14.26953125" customWidth="1"/>
    <col min="2" max="2" width="12.26953125" customWidth="1"/>
    <col min="3" max="3" width="16.453125" customWidth="1"/>
    <col min="4" max="4" width="51.26953125" customWidth="1"/>
    <col min="5" max="7" width="22.7265625" customWidth="1"/>
    <col min="8" max="8" width="29.1796875" hidden="1" customWidth="1"/>
    <col min="9" max="9" width="10.453125" customWidth="1" outlineLevel="1"/>
    <col min="10" max="10" width="23" customWidth="1" outlineLevel="1"/>
    <col min="11" max="12" width="8.81640625" customWidth="1" outlineLevel="1"/>
    <col min="13" max="13" width="13.1796875" customWidth="1" outlineLevel="1"/>
    <col min="14" max="15" width="8.81640625" customWidth="1" outlineLevel="1"/>
    <col min="16" max="17" width="9.1796875" customWidth="1" outlineLevel="1"/>
    <col min="18" max="18" width="10.1796875" customWidth="1" outlineLevel="1"/>
    <col min="19" max="19" width="9.1796875" customWidth="1" outlineLevel="1"/>
    <col min="20" max="20" width="12.453125" customWidth="1"/>
    <col min="21" max="21" width="9.1796875" customWidth="1" outlineLevel="1"/>
    <col min="22" max="22" width="19.453125" customWidth="1" outlineLevel="1"/>
    <col min="23" max="23" width="8.81640625" customWidth="1" outlineLevel="1"/>
    <col min="24" max="24" width="10" customWidth="1" outlineLevel="1"/>
    <col min="25" max="25" width="10" customWidth="1"/>
    <col min="26" max="27" width="17.7265625" customWidth="1" outlineLevel="1"/>
    <col min="28" max="28" width="14.453125" customWidth="1" outlineLevel="1"/>
    <col min="29" max="29" width="9.7265625" customWidth="1" outlineLevel="1"/>
    <col min="30" max="31" width="9.1796875" customWidth="1" outlineLevel="1"/>
    <col min="32" max="32" width="17.453125" customWidth="1" outlineLevel="1"/>
    <col min="33" max="35" width="8.81640625" customWidth="1" outlineLevel="1"/>
    <col min="36" max="36" width="13.453125" customWidth="1"/>
    <col min="37" max="37" width="13.26953125" hidden="1" customWidth="1" outlineLevel="1"/>
    <col min="38" max="38" width="11.26953125" hidden="1" customWidth="1" outlineLevel="1"/>
    <col min="39" max="40" width="8.81640625" hidden="1" customWidth="1" outlineLevel="1"/>
    <col min="41" max="41" width="64.453125" hidden="1" customWidth="1" outlineLevel="1"/>
    <col min="42" max="42" width="8.81640625" collapsed="1"/>
  </cols>
  <sheetData>
    <row r="1" spans="1:44" ht="29" x14ac:dyDescent="0.35">
      <c r="I1" s="64" t="s">
        <v>2065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76" t="s">
        <v>2066</v>
      </c>
      <c r="V1" s="77"/>
      <c r="W1" s="77"/>
      <c r="X1" s="77"/>
      <c r="Y1" s="77"/>
      <c r="Z1" s="80" t="s">
        <v>2067</v>
      </c>
      <c r="AA1" s="79"/>
      <c r="AB1" s="79"/>
      <c r="AC1" s="79"/>
      <c r="AD1" s="79"/>
      <c r="AE1" s="79"/>
      <c r="AF1" s="79"/>
      <c r="AG1" s="79"/>
      <c r="AH1" s="79"/>
      <c r="AI1" s="79"/>
      <c r="AJ1" s="72"/>
      <c r="AK1" s="81" t="s">
        <v>2068</v>
      </c>
      <c r="AL1" s="81"/>
      <c r="AM1" s="81"/>
      <c r="AN1" s="81"/>
      <c r="AO1" s="81"/>
      <c r="AP1" s="81"/>
      <c r="AQ1" s="204" t="s">
        <v>2118</v>
      </c>
      <c r="AR1" s="204"/>
    </row>
    <row r="2" spans="1:44" s="29" customFormat="1" ht="72.5" x14ac:dyDescent="0.35">
      <c r="A2" s="1" t="s">
        <v>1</v>
      </c>
      <c r="B2" s="1" t="s">
        <v>2</v>
      </c>
      <c r="C2" s="1" t="s">
        <v>3</v>
      </c>
      <c r="D2" s="1" t="s">
        <v>2069</v>
      </c>
      <c r="E2" s="1" t="s">
        <v>9</v>
      </c>
      <c r="F2" s="1" t="s">
        <v>2388</v>
      </c>
      <c r="G2" s="1" t="s">
        <v>2062</v>
      </c>
      <c r="H2" s="1" t="s">
        <v>2072</v>
      </c>
      <c r="I2" s="30" t="s">
        <v>10</v>
      </c>
      <c r="J2" s="30" t="s">
        <v>11</v>
      </c>
      <c r="K2" s="30" t="s">
        <v>15</v>
      </c>
      <c r="L2" s="30" t="s">
        <v>20</v>
      </c>
      <c r="M2" s="30" t="s">
        <v>2389</v>
      </c>
      <c r="N2" s="30" t="s">
        <v>2073</v>
      </c>
      <c r="O2" s="30" t="s">
        <v>2074</v>
      </c>
      <c r="P2" s="30" t="s">
        <v>23</v>
      </c>
      <c r="Q2" s="30" t="s">
        <v>2075</v>
      </c>
      <c r="R2" s="30" t="s">
        <v>2076</v>
      </c>
      <c r="S2" s="30" t="s">
        <v>2077</v>
      </c>
      <c r="T2" s="70" t="s">
        <v>2065</v>
      </c>
      <c r="U2" s="73" t="s">
        <v>16</v>
      </c>
      <c r="V2" s="73" t="s">
        <v>17</v>
      </c>
      <c r="W2" s="74" t="s">
        <v>18</v>
      </c>
      <c r="X2" s="74" t="s">
        <v>19</v>
      </c>
      <c r="Y2" s="75" t="s">
        <v>2066</v>
      </c>
      <c r="Z2" s="78" t="s">
        <v>2078</v>
      </c>
      <c r="AA2" s="78" t="s">
        <v>2079</v>
      </c>
      <c r="AB2" s="78" t="s">
        <v>2080</v>
      </c>
      <c r="AC2" s="78" t="s">
        <v>2081</v>
      </c>
      <c r="AD2" s="78" t="s">
        <v>12</v>
      </c>
      <c r="AE2" s="78" t="s">
        <v>2082</v>
      </c>
      <c r="AF2" s="78" t="s">
        <v>2083</v>
      </c>
      <c r="AG2" s="78" t="s">
        <v>2084</v>
      </c>
      <c r="AH2" s="78" t="s">
        <v>2085</v>
      </c>
      <c r="AI2" s="91" t="s">
        <v>2086</v>
      </c>
      <c r="AJ2" s="82" t="s">
        <v>2067</v>
      </c>
      <c r="AK2" s="1" t="s">
        <v>2087</v>
      </c>
      <c r="AL2" s="1" t="s">
        <v>2088</v>
      </c>
      <c r="AM2" s="1" t="s">
        <v>2089</v>
      </c>
      <c r="AN2" s="1" t="s">
        <v>2090</v>
      </c>
      <c r="AO2" s="1" t="s">
        <v>2091</v>
      </c>
      <c r="AP2" s="81" t="s">
        <v>2068</v>
      </c>
      <c r="AQ2" s="205" t="s">
        <v>2121</v>
      </c>
      <c r="AR2" s="205" t="s">
        <v>2390</v>
      </c>
    </row>
    <row r="3" spans="1:44" ht="29" x14ac:dyDescent="0.35">
      <c r="A3" s="35">
        <v>1</v>
      </c>
      <c r="B3" s="8" t="s">
        <v>1649</v>
      </c>
      <c r="C3" s="8" t="s">
        <v>2051</v>
      </c>
      <c r="D3" s="8" t="s">
        <v>2122</v>
      </c>
      <c r="E3" s="9" t="s">
        <v>2054</v>
      </c>
      <c r="F3" s="90" t="s">
        <v>2391</v>
      </c>
      <c r="G3" s="90">
        <v>1</v>
      </c>
      <c r="H3" s="67" t="s">
        <v>2124</v>
      </c>
      <c r="I3" s="66" t="s">
        <v>36</v>
      </c>
      <c r="J3" s="202" t="s">
        <v>37</v>
      </c>
      <c r="K3" s="67">
        <v>1904</v>
      </c>
      <c r="L3" s="202">
        <v>150</v>
      </c>
      <c r="M3" s="202">
        <v>0</v>
      </c>
      <c r="N3" s="202">
        <v>920</v>
      </c>
      <c r="O3" s="67"/>
      <c r="P3" s="67"/>
      <c r="Q3" s="68">
        <v>0.75757575757575757</v>
      </c>
      <c r="R3" s="67"/>
      <c r="S3" s="69" t="s">
        <v>2095</v>
      </c>
      <c r="T3" s="63"/>
      <c r="U3" s="26">
        <v>1050</v>
      </c>
      <c r="V3" s="28">
        <v>525</v>
      </c>
      <c r="W3" s="26">
        <v>59</v>
      </c>
      <c r="X3" s="26">
        <f t="shared" ref="X3:X48" si="0">W3*12</f>
        <v>708</v>
      </c>
      <c r="Y3" s="71"/>
      <c r="Z3" s="38" t="s">
        <v>2125</v>
      </c>
      <c r="AA3" s="38" t="s">
        <v>2097</v>
      </c>
      <c r="AB3" s="38" t="s">
        <v>2126</v>
      </c>
      <c r="AC3" s="38" t="s">
        <v>2127</v>
      </c>
      <c r="AD3" s="26" t="s">
        <v>2128</v>
      </c>
      <c r="AE3" s="38" t="s">
        <v>2129</v>
      </c>
      <c r="AF3" s="26" t="s">
        <v>2098</v>
      </c>
      <c r="AG3" s="53" t="s">
        <v>2095</v>
      </c>
      <c r="AH3" s="59">
        <v>6</v>
      </c>
      <c r="AI3" s="26" t="s">
        <v>2130</v>
      </c>
      <c r="AJ3" s="82"/>
      <c r="AK3" s="37">
        <v>174</v>
      </c>
      <c r="AL3" s="26">
        <v>0</v>
      </c>
      <c r="AM3" s="26">
        <v>21</v>
      </c>
      <c r="AN3" s="92">
        <v>0.90900234166855864</v>
      </c>
      <c r="AO3" s="26" t="s">
        <v>2100</v>
      </c>
      <c r="AP3" s="81"/>
      <c r="AQ3" s="26" t="s">
        <v>2107</v>
      </c>
      <c r="AR3" s="26" t="s">
        <v>2107</v>
      </c>
    </row>
    <row r="4" spans="1:44" x14ac:dyDescent="0.35">
      <c r="A4" s="35">
        <v>1</v>
      </c>
      <c r="B4" s="8" t="s">
        <v>1649</v>
      </c>
      <c r="C4" s="8" t="s">
        <v>2036</v>
      </c>
      <c r="D4" s="8" t="s">
        <v>2131</v>
      </c>
      <c r="E4" s="9" t="s">
        <v>2040</v>
      </c>
      <c r="F4" s="90" t="s">
        <v>2391</v>
      </c>
      <c r="G4" s="9">
        <v>1</v>
      </c>
      <c r="H4" s="26"/>
      <c r="I4" s="66" t="s">
        <v>432</v>
      </c>
      <c r="J4" s="202" t="s">
        <v>44</v>
      </c>
      <c r="K4" s="67">
        <v>1905</v>
      </c>
      <c r="L4" s="202">
        <v>620</v>
      </c>
      <c r="M4" s="202">
        <v>0</v>
      </c>
      <c r="N4" s="202">
        <v>600</v>
      </c>
      <c r="O4" s="26"/>
      <c r="P4" s="26"/>
      <c r="Q4" s="27">
        <v>0.94117647058823528</v>
      </c>
      <c r="R4" s="26"/>
      <c r="S4" s="60" t="s">
        <v>2095</v>
      </c>
      <c r="T4" s="30"/>
      <c r="U4" s="26">
        <v>1295</v>
      </c>
      <c r="V4" s="28">
        <v>647.5</v>
      </c>
      <c r="W4" s="26">
        <v>61</v>
      </c>
      <c r="X4" s="26">
        <f t="shared" si="0"/>
        <v>732</v>
      </c>
      <c r="Y4" s="71"/>
      <c r="Z4" s="38" t="s">
        <v>2133</v>
      </c>
      <c r="AA4" s="38" t="s">
        <v>2095</v>
      </c>
      <c r="AB4" s="38" t="s">
        <v>2095</v>
      </c>
      <c r="AC4" s="38" t="s">
        <v>2127</v>
      </c>
      <c r="AD4" s="26"/>
      <c r="AE4" s="38" t="s">
        <v>2129</v>
      </c>
      <c r="AF4" s="26" t="s">
        <v>2098</v>
      </c>
      <c r="AG4" s="53" t="s">
        <v>2095</v>
      </c>
      <c r="AH4" s="59">
        <v>5</v>
      </c>
      <c r="AI4" s="26" t="s">
        <v>2130</v>
      </c>
      <c r="AJ4" s="82"/>
      <c r="AK4" s="37">
        <v>174</v>
      </c>
      <c r="AL4" s="26">
        <v>3</v>
      </c>
      <c r="AM4" s="26">
        <v>22</v>
      </c>
      <c r="AN4" s="92">
        <v>1.0153000540719679</v>
      </c>
      <c r="AO4" s="26" t="s">
        <v>2134</v>
      </c>
      <c r="AP4" s="81"/>
      <c r="AQ4" s="26"/>
      <c r="AR4" s="26" t="s">
        <v>2107</v>
      </c>
    </row>
    <row r="5" spans="1:44" x14ac:dyDescent="0.35">
      <c r="A5" s="35">
        <v>3</v>
      </c>
      <c r="B5" s="8" t="s">
        <v>1649</v>
      </c>
      <c r="C5" s="8" t="s">
        <v>1858</v>
      </c>
      <c r="D5" s="8" t="s">
        <v>2146</v>
      </c>
      <c r="E5" s="9" t="s">
        <v>1862</v>
      </c>
      <c r="F5" s="90" t="s">
        <v>2392</v>
      </c>
      <c r="G5" s="9">
        <v>1</v>
      </c>
      <c r="H5" s="26" t="s">
        <v>2148</v>
      </c>
      <c r="I5" s="66" t="s">
        <v>36</v>
      </c>
      <c r="J5" s="202" t="s">
        <v>37</v>
      </c>
      <c r="K5" s="67">
        <v>1906</v>
      </c>
      <c r="L5" s="202">
        <v>400</v>
      </c>
      <c r="M5" s="202">
        <v>0</v>
      </c>
      <c r="N5" s="202">
        <v>450</v>
      </c>
      <c r="O5" s="26"/>
      <c r="P5" s="26"/>
      <c r="Q5" s="27">
        <v>0.8771929824561403</v>
      </c>
      <c r="R5" s="26"/>
      <c r="S5" s="60" t="s">
        <v>2095</v>
      </c>
      <c r="T5" s="30"/>
      <c r="U5" s="26">
        <v>995</v>
      </c>
      <c r="V5" s="28">
        <v>497.5</v>
      </c>
      <c r="W5" s="26">
        <v>57</v>
      </c>
      <c r="X5" s="26">
        <f t="shared" si="0"/>
        <v>684</v>
      </c>
      <c r="Y5" s="71"/>
      <c r="Z5" s="38" t="s">
        <v>2125</v>
      </c>
      <c r="AA5" s="38" t="s">
        <v>2095</v>
      </c>
      <c r="AB5" s="38" t="s">
        <v>2095</v>
      </c>
      <c r="AC5" s="38" t="s">
        <v>2127</v>
      </c>
      <c r="AD5" s="26"/>
      <c r="AE5" s="38" t="s">
        <v>2095</v>
      </c>
      <c r="AF5" s="26" t="s">
        <v>2098</v>
      </c>
      <c r="AG5" s="53" t="s">
        <v>2095</v>
      </c>
      <c r="AH5" s="59">
        <v>5</v>
      </c>
      <c r="AI5" s="26" t="s">
        <v>2130</v>
      </c>
      <c r="AJ5" s="82"/>
      <c r="AK5" s="37">
        <v>286</v>
      </c>
      <c r="AL5" s="26">
        <v>4</v>
      </c>
      <c r="AM5" s="26">
        <v>8</v>
      </c>
      <c r="AN5" s="92">
        <v>0.95722673382007384</v>
      </c>
      <c r="AO5" s="26" t="s">
        <v>2149</v>
      </c>
      <c r="AP5" s="81"/>
      <c r="AQ5" s="26"/>
      <c r="AR5" s="26" t="s">
        <v>2107</v>
      </c>
    </row>
    <row r="6" spans="1:44" x14ac:dyDescent="0.35">
      <c r="A6" s="35">
        <v>4</v>
      </c>
      <c r="B6" s="8" t="s">
        <v>1649</v>
      </c>
      <c r="C6" s="8" t="s">
        <v>1801</v>
      </c>
      <c r="D6" s="8" t="s">
        <v>2156</v>
      </c>
      <c r="E6" s="9" t="s">
        <v>1805</v>
      </c>
      <c r="F6" s="90" t="s">
        <v>2393</v>
      </c>
      <c r="G6" s="9">
        <v>1</v>
      </c>
      <c r="H6" s="26"/>
      <c r="I6" s="66" t="s">
        <v>412</v>
      </c>
      <c r="J6" s="202" t="s">
        <v>44</v>
      </c>
      <c r="K6" s="67">
        <v>1907</v>
      </c>
      <c r="L6" s="202">
        <v>298</v>
      </c>
      <c r="M6" s="202">
        <v>0</v>
      </c>
      <c r="N6" s="202">
        <v>234</v>
      </c>
      <c r="O6" s="26"/>
      <c r="P6" s="26"/>
      <c r="Q6" s="27">
        <v>0.72727272727272729</v>
      </c>
      <c r="R6" s="26"/>
      <c r="S6" s="60" t="s">
        <v>2095</v>
      </c>
      <c r="T6" s="30"/>
      <c r="U6" s="26">
        <v>480</v>
      </c>
      <c r="V6" s="28">
        <v>240</v>
      </c>
      <c r="W6" s="26">
        <v>48</v>
      </c>
      <c r="X6" s="26">
        <f t="shared" si="0"/>
        <v>576</v>
      </c>
      <c r="Y6" s="71"/>
      <c r="Z6" s="38" t="s">
        <v>2158</v>
      </c>
      <c r="AA6" s="38" t="s">
        <v>2097</v>
      </c>
      <c r="AB6" s="38" t="s">
        <v>2095</v>
      </c>
      <c r="AC6" s="38" t="s">
        <v>2127</v>
      </c>
      <c r="AD6" s="26"/>
      <c r="AE6" s="38" t="s">
        <v>2129</v>
      </c>
      <c r="AF6" s="26" t="s">
        <v>2098</v>
      </c>
      <c r="AG6" s="53" t="s">
        <v>2095</v>
      </c>
      <c r="AH6" s="59">
        <v>5</v>
      </c>
      <c r="AI6" s="26" t="s">
        <v>2130</v>
      </c>
      <c r="AJ6" s="82"/>
      <c r="AK6" s="37">
        <v>260</v>
      </c>
      <c r="AL6" s="26">
        <v>2</v>
      </c>
      <c r="AM6" s="26">
        <v>20</v>
      </c>
      <c r="AN6" s="92">
        <v>0.21341519791666669</v>
      </c>
      <c r="AO6" s="26" t="s">
        <v>2159</v>
      </c>
      <c r="AP6" s="81"/>
      <c r="AQ6" s="26" t="s">
        <v>2107</v>
      </c>
      <c r="AR6" s="26" t="s">
        <v>2107</v>
      </c>
    </row>
    <row r="7" spans="1:44" x14ac:dyDescent="0.35">
      <c r="A7" s="35">
        <v>5</v>
      </c>
      <c r="B7" s="8" t="s">
        <v>1649</v>
      </c>
      <c r="C7" s="12" t="s">
        <v>1735</v>
      </c>
      <c r="D7" s="8" t="s">
        <v>2163</v>
      </c>
      <c r="E7" s="9" t="s">
        <v>1738</v>
      </c>
      <c r="F7" s="90" t="s">
        <v>2394</v>
      </c>
      <c r="G7" s="9">
        <v>1</v>
      </c>
      <c r="H7" s="26" t="s">
        <v>2124</v>
      </c>
      <c r="I7" s="66" t="s">
        <v>432</v>
      </c>
      <c r="J7" s="202" t="s">
        <v>44</v>
      </c>
      <c r="K7" s="67">
        <v>1908</v>
      </c>
      <c r="L7" s="202">
        <v>460</v>
      </c>
      <c r="M7" s="202">
        <v>0</v>
      </c>
      <c r="N7" s="202">
        <v>258</v>
      </c>
      <c r="O7" s="26"/>
      <c r="P7" s="26"/>
      <c r="Q7" s="27">
        <v>0.97590361445783136</v>
      </c>
      <c r="R7" s="26"/>
      <c r="S7" s="60" t="s">
        <v>2095</v>
      </c>
      <c r="T7" s="30"/>
      <c r="U7" s="26">
        <v>1279</v>
      </c>
      <c r="V7" s="28">
        <v>639.5</v>
      </c>
      <c r="W7" s="26">
        <v>72</v>
      </c>
      <c r="X7" s="26">
        <f t="shared" si="0"/>
        <v>864</v>
      </c>
      <c r="Y7" s="71"/>
      <c r="Z7" s="38" t="s">
        <v>2096</v>
      </c>
      <c r="AA7" s="38" t="s">
        <v>2097</v>
      </c>
      <c r="AB7" s="38" t="s">
        <v>2126</v>
      </c>
      <c r="AC7" s="38" t="s">
        <v>2127</v>
      </c>
      <c r="AD7" s="26" t="s">
        <v>2165</v>
      </c>
      <c r="AE7" s="38" t="s">
        <v>2129</v>
      </c>
      <c r="AF7" s="26" t="s">
        <v>2098</v>
      </c>
      <c r="AG7" s="53" t="s">
        <v>2095</v>
      </c>
      <c r="AH7" s="59">
        <v>5</v>
      </c>
      <c r="AI7" s="26" t="s">
        <v>2130</v>
      </c>
      <c r="AJ7" s="82"/>
      <c r="AK7" s="37">
        <v>318</v>
      </c>
      <c r="AL7" s="26">
        <v>1</v>
      </c>
      <c r="AM7" s="26">
        <v>27</v>
      </c>
      <c r="AN7" s="92">
        <v>0.34913660669507579</v>
      </c>
      <c r="AO7" s="26" t="s">
        <v>2162</v>
      </c>
      <c r="AP7" s="81"/>
      <c r="AQ7" s="26" t="s">
        <v>2107</v>
      </c>
      <c r="AR7" s="26" t="s">
        <v>2107</v>
      </c>
    </row>
    <row r="8" spans="1:44" ht="29" x14ac:dyDescent="0.35">
      <c r="A8" s="35">
        <v>6</v>
      </c>
      <c r="B8" s="8" t="s">
        <v>1649</v>
      </c>
      <c r="C8" s="8" t="s">
        <v>1654</v>
      </c>
      <c r="D8" s="8" t="s">
        <v>2169</v>
      </c>
      <c r="E8" s="9" t="s">
        <v>1658</v>
      </c>
      <c r="F8" s="90" t="s">
        <v>2395</v>
      </c>
      <c r="G8" s="9">
        <v>1</v>
      </c>
      <c r="H8" s="26" t="s">
        <v>2137</v>
      </c>
      <c r="I8" s="66" t="s">
        <v>62</v>
      </c>
      <c r="J8" s="202" t="s">
        <v>37</v>
      </c>
      <c r="K8" s="67">
        <v>1909</v>
      </c>
      <c r="L8" s="202">
        <v>554</v>
      </c>
      <c r="M8" s="202">
        <v>0</v>
      </c>
      <c r="N8" s="202">
        <v>353</v>
      </c>
      <c r="O8" s="26"/>
      <c r="P8" s="26" t="s">
        <v>2106</v>
      </c>
      <c r="Q8" s="27">
        <v>0.90909090909090906</v>
      </c>
      <c r="R8" s="26"/>
      <c r="S8" s="60" t="s">
        <v>2095</v>
      </c>
      <c r="T8" s="30"/>
      <c r="U8" s="26">
        <v>1591</v>
      </c>
      <c r="V8" s="28">
        <v>795.5</v>
      </c>
      <c r="W8" s="26">
        <v>74</v>
      </c>
      <c r="X8" s="26">
        <f t="shared" si="0"/>
        <v>888</v>
      </c>
      <c r="Y8" s="71"/>
      <c r="Z8" s="38" t="s">
        <v>2171</v>
      </c>
      <c r="AA8" s="38" t="s">
        <v>2095</v>
      </c>
      <c r="AB8" s="38" t="s">
        <v>2126</v>
      </c>
      <c r="AC8" s="38" t="s">
        <v>2127</v>
      </c>
      <c r="AD8" s="26" t="s">
        <v>2172</v>
      </c>
      <c r="AE8" s="38" t="s">
        <v>2129</v>
      </c>
      <c r="AF8" s="26" t="s">
        <v>2098</v>
      </c>
      <c r="AG8" s="53" t="s">
        <v>2095</v>
      </c>
      <c r="AH8" s="59">
        <v>4</v>
      </c>
      <c r="AI8" s="26" t="s">
        <v>2130</v>
      </c>
      <c r="AJ8" s="82"/>
      <c r="AK8" s="37">
        <v>227</v>
      </c>
      <c r="AL8" s="26">
        <v>3</v>
      </c>
      <c r="AM8" s="26">
        <v>14</v>
      </c>
      <c r="AN8" s="92">
        <v>0.33236132391855872</v>
      </c>
      <c r="AO8" s="26" t="s">
        <v>2173</v>
      </c>
      <c r="AP8" s="81"/>
      <c r="AQ8" s="26"/>
      <c r="AR8" s="26" t="s">
        <v>2107</v>
      </c>
    </row>
    <row r="9" spans="1:44" ht="29" x14ac:dyDescent="0.35">
      <c r="A9" s="35">
        <v>6</v>
      </c>
      <c r="B9" s="8" t="s">
        <v>1649</v>
      </c>
      <c r="C9" s="8" t="s">
        <v>1711</v>
      </c>
      <c r="D9" s="8" t="s">
        <v>2174</v>
      </c>
      <c r="E9" s="9" t="s">
        <v>1715</v>
      </c>
      <c r="F9" s="90" t="s">
        <v>2396</v>
      </c>
      <c r="G9" s="9">
        <v>1</v>
      </c>
      <c r="H9" s="26" t="s">
        <v>2168</v>
      </c>
      <c r="I9" s="66" t="s">
        <v>43</v>
      </c>
      <c r="J9" s="202" t="s">
        <v>44</v>
      </c>
      <c r="K9" s="67">
        <v>1910</v>
      </c>
      <c r="L9" s="202">
        <v>800</v>
      </c>
      <c r="M9" s="202">
        <v>0</v>
      </c>
      <c r="N9" s="202">
        <v>450</v>
      </c>
      <c r="O9" s="26"/>
      <c r="P9" s="26" t="s">
        <v>2106</v>
      </c>
      <c r="Q9" s="27">
        <v>0.79347826086956519</v>
      </c>
      <c r="R9" s="26"/>
      <c r="S9" s="60" t="s">
        <v>2095</v>
      </c>
      <c r="T9" s="30"/>
      <c r="U9" s="26">
        <v>2290</v>
      </c>
      <c r="V9" s="28">
        <v>1145</v>
      </c>
      <c r="W9" s="26">
        <v>95</v>
      </c>
      <c r="X9" s="26">
        <f t="shared" si="0"/>
        <v>1140</v>
      </c>
      <c r="Y9" s="71"/>
      <c r="Z9" s="38" t="s">
        <v>2116</v>
      </c>
      <c r="AA9" s="38" t="s">
        <v>2095</v>
      </c>
      <c r="AB9" s="38" t="s">
        <v>2095</v>
      </c>
      <c r="AC9" s="38" t="s">
        <v>2127</v>
      </c>
      <c r="AD9" s="26" t="s">
        <v>2176</v>
      </c>
      <c r="AE9" s="38" t="s">
        <v>2095</v>
      </c>
      <c r="AF9" s="26" t="s">
        <v>2098</v>
      </c>
      <c r="AG9" s="53" t="s">
        <v>2095</v>
      </c>
      <c r="AH9" s="59">
        <v>4</v>
      </c>
      <c r="AI9" s="26" t="s">
        <v>2130</v>
      </c>
      <c r="AJ9" s="82"/>
      <c r="AK9" s="37">
        <v>227</v>
      </c>
      <c r="AL9" s="26">
        <v>3</v>
      </c>
      <c r="AM9" s="26">
        <v>13</v>
      </c>
      <c r="AN9" s="92">
        <v>1.1962287551155304</v>
      </c>
      <c r="AO9" s="26" t="s">
        <v>2177</v>
      </c>
      <c r="AP9" s="81"/>
      <c r="AQ9" s="26"/>
      <c r="AR9" s="26" t="s">
        <v>2107</v>
      </c>
    </row>
    <row r="10" spans="1:44" x14ac:dyDescent="0.35">
      <c r="A10" s="20">
        <v>7</v>
      </c>
      <c r="B10" s="9" t="s">
        <v>1083</v>
      </c>
      <c r="C10" s="9" t="s">
        <v>1621</v>
      </c>
      <c r="D10" s="8" t="s">
        <v>2397</v>
      </c>
      <c r="E10" s="9" t="s">
        <v>1625</v>
      </c>
      <c r="F10" s="9"/>
      <c r="G10" s="9">
        <v>1</v>
      </c>
      <c r="H10" s="26"/>
      <c r="I10" s="66" t="s">
        <v>412</v>
      </c>
      <c r="J10" s="202" t="s">
        <v>44</v>
      </c>
      <c r="K10" s="67">
        <v>1911</v>
      </c>
      <c r="L10" s="202">
        <v>300</v>
      </c>
      <c r="M10" s="202">
        <v>0</v>
      </c>
      <c r="N10" s="202">
        <v>340</v>
      </c>
      <c r="O10" s="26"/>
      <c r="P10" s="26"/>
      <c r="Q10" s="27">
        <v>0.94936708860759489</v>
      </c>
      <c r="R10" s="26"/>
      <c r="S10" s="60" t="s">
        <v>2095</v>
      </c>
      <c r="T10" s="30"/>
      <c r="U10" s="26">
        <v>1226</v>
      </c>
      <c r="V10" s="28">
        <v>613</v>
      </c>
      <c r="W10" s="26">
        <v>65</v>
      </c>
      <c r="X10" s="26">
        <f t="shared" si="0"/>
        <v>780</v>
      </c>
      <c r="Y10" s="71"/>
      <c r="Z10" s="38" t="s">
        <v>2102</v>
      </c>
      <c r="AA10" s="38" t="s">
        <v>2095</v>
      </c>
      <c r="AB10" s="38" t="s">
        <v>2126</v>
      </c>
      <c r="AC10" s="38" t="s">
        <v>2127</v>
      </c>
      <c r="AD10" s="26"/>
      <c r="AE10" s="38" t="s">
        <v>2095</v>
      </c>
      <c r="AF10" s="26" t="s">
        <v>2098</v>
      </c>
      <c r="AG10" s="53" t="s">
        <v>2095</v>
      </c>
      <c r="AH10" s="59">
        <v>6</v>
      </c>
      <c r="AI10" s="26" t="s">
        <v>2130</v>
      </c>
      <c r="AJ10" s="82"/>
      <c r="AK10" s="37">
        <v>603</v>
      </c>
      <c r="AL10" s="26">
        <v>3</v>
      </c>
      <c r="AM10" s="26">
        <v>9</v>
      </c>
      <c r="AN10" s="92">
        <v>0.88701956208333332</v>
      </c>
      <c r="AO10" s="26" t="s">
        <v>2177</v>
      </c>
      <c r="AP10" s="81"/>
      <c r="AQ10" s="26"/>
      <c r="AR10" s="26"/>
    </row>
    <row r="11" spans="1:44" ht="29" x14ac:dyDescent="0.35">
      <c r="A11" s="20">
        <v>7</v>
      </c>
      <c r="B11" s="9" t="s">
        <v>1083</v>
      </c>
      <c r="C11" s="9" t="s">
        <v>1610</v>
      </c>
      <c r="D11" s="8" t="s">
        <v>2180</v>
      </c>
      <c r="E11" s="9" t="s">
        <v>1614</v>
      </c>
      <c r="F11" s="90" t="s">
        <v>2398</v>
      </c>
      <c r="G11" s="9">
        <v>1</v>
      </c>
      <c r="H11" s="26"/>
      <c r="I11" s="66" t="s">
        <v>1015</v>
      </c>
      <c r="J11" s="202" t="s">
        <v>44</v>
      </c>
      <c r="K11" s="67">
        <v>1912</v>
      </c>
      <c r="L11" s="202">
        <v>540</v>
      </c>
      <c r="M11" s="202">
        <v>0</v>
      </c>
      <c r="N11" s="202">
        <v>603</v>
      </c>
      <c r="O11" s="26"/>
      <c r="P11" s="26"/>
      <c r="Q11" s="27">
        <v>0.84810126582278478</v>
      </c>
      <c r="R11" s="26"/>
      <c r="S11" s="60" t="s">
        <v>2095</v>
      </c>
      <c r="T11" s="30"/>
      <c r="U11" s="26">
        <v>1596</v>
      </c>
      <c r="V11" s="28">
        <v>798</v>
      </c>
      <c r="W11" s="26">
        <v>70</v>
      </c>
      <c r="X11" s="26">
        <f t="shared" si="0"/>
        <v>840</v>
      </c>
      <c r="Y11" s="71"/>
      <c r="Z11" s="38" t="s">
        <v>2102</v>
      </c>
      <c r="AA11" s="38" t="s">
        <v>2095</v>
      </c>
      <c r="AB11" s="38" t="s">
        <v>2126</v>
      </c>
      <c r="AC11" s="38" t="s">
        <v>2127</v>
      </c>
      <c r="AD11" s="26" t="s">
        <v>2182</v>
      </c>
      <c r="AE11" s="38" t="s">
        <v>2129</v>
      </c>
      <c r="AF11" s="26" t="s">
        <v>2098</v>
      </c>
      <c r="AG11" s="53" t="s">
        <v>2095</v>
      </c>
      <c r="AH11" s="59">
        <v>5</v>
      </c>
      <c r="AI11" s="26" t="s">
        <v>2130</v>
      </c>
      <c r="AJ11" s="82"/>
      <c r="AK11" s="37">
        <v>603</v>
      </c>
      <c r="AL11" s="26">
        <v>4</v>
      </c>
      <c r="AM11" s="26">
        <v>9</v>
      </c>
      <c r="AN11" s="92">
        <v>0.66364665993560612</v>
      </c>
      <c r="AO11" s="26" t="s">
        <v>2183</v>
      </c>
      <c r="AP11" s="81"/>
      <c r="AQ11" s="26"/>
      <c r="AR11" s="26" t="s">
        <v>2107</v>
      </c>
    </row>
    <row r="12" spans="1:44" ht="29" x14ac:dyDescent="0.35">
      <c r="A12" s="20">
        <v>7</v>
      </c>
      <c r="B12" s="9" t="s">
        <v>1083</v>
      </c>
      <c r="C12" s="9" t="s">
        <v>1568</v>
      </c>
      <c r="D12" s="8" t="s">
        <v>2184</v>
      </c>
      <c r="E12" s="9" t="s">
        <v>1572</v>
      </c>
      <c r="F12" s="90" t="s">
        <v>2399</v>
      </c>
      <c r="G12" s="9">
        <v>1</v>
      </c>
      <c r="H12" s="26" t="s">
        <v>2137</v>
      </c>
      <c r="I12" s="66" t="s">
        <v>62</v>
      </c>
      <c r="J12" s="202" t="s">
        <v>37</v>
      </c>
      <c r="K12" s="67">
        <v>1913</v>
      </c>
      <c r="L12" s="202">
        <v>239</v>
      </c>
      <c r="M12" s="202">
        <v>0</v>
      </c>
      <c r="N12" s="202">
        <v>473</v>
      </c>
      <c r="O12" s="26"/>
      <c r="P12" s="26"/>
      <c r="Q12" s="27">
        <v>1</v>
      </c>
      <c r="R12" s="26"/>
      <c r="S12" s="60" t="s">
        <v>2107</v>
      </c>
      <c r="T12" s="30"/>
      <c r="U12" s="26">
        <v>1923</v>
      </c>
      <c r="V12" s="28">
        <v>961.5</v>
      </c>
      <c r="W12" s="26">
        <v>86</v>
      </c>
      <c r="X12" s="26">
        <f t="shared" si="0"/>
        <v>1032</v>
      </c>
      <c r="Y12" s="71"/>
      <c r="Z12" s="38" t="s">
        <v>2116</v>
      </c>
      <c r="AA12" s="38" t="s">
        <v>2095</v>
      </c>
      <c r="AB12" s="38" t="s">
        <v>2126</v>
      </c>
      <c r="AC12" s="38" t="s">
        <v>2127</v>
      </c>
      <c r="AD12" s="26" t="s">
        <v>2186</v>
      </c>
      <c r="AE12" s="38" t="s">
        <v>2129</v>
      </c>
      <c r="AF12" s="26" t="s">
        <v>2098</v>
      </c>
      <c r="AG12" s="53" t="s">
        <v>2095</v>
      </c>
      <c r="AH12" s="59">
        <v>4</v>
      </c>
      <c r="AI12" s="26" t="s">
        <v>2130</v>
      </c>
      <c r="AJ12" s="82"/>
      <c r="AK12" s="37">
        <v>603</v>
      </c>
      <c r="AL12" s="26">
        <v>5</v>
      </c>
      <c r="AM12" s="26">
        <v>15</v>
      </c>
      <c r="AN12" s="92">
        <v>0.34691495389393939</v>
      </c>
      <c r="AO12" s="26" t="s">
        <v>2183</v>
      </c>
      <c r="AP12" s="81"/>
      <c r="AQ12" s="26"/>
      <c r="AR12" s="26" t="s">
        <v>2107</v>
      </c>
    </row>
    <row r="13" spans="1:44" x14ac:dyDescent="0.35">
      <c r="A13" s="20">
        <v>8</v>
      </c>
      <c r="B13" s="9" t="s">
        <v>1083</v>
      </c>
      <c r="C13" s="9" t="s">
        <v>1504</v>
      </c>
      <c r="D13" s="8" t="s">
        <v>2400</v>
      </c>
      <c r="E13" s="9" t="s">
        <v>1508</v>
      </c>
      <c r="F13" s="9"/>
      <c r="G13" s="9">
        <v>1</v>
      </c>
      <c r="H13" s="26"/>
      <c r="I13" s="66" t="s">
        <v>412</v>
      </c>
      <c r="J13" s="202" t="s">
        <v>44</v>
      </c>
      <c r="K13" s="67">
        <v>1914</v>
      </c>
      <c r="L13" s="202">
        <v>600</v>
      </c>
      <c r="M13" s="202">
        <v>0</v>
      </c>
      <c r="N13" s="202">
        <v>0</v>
      </c>
      <c r="O13" s="26"/>
      <c r="P13" s="26"/>
      <c r="Q13" s="27">
        <v>0.54166666666666663</v>
      </c>
      <c r="R13" s="26"/>
      <c r="S13" s="60" t="s">
        <v>2107</v>
      </c>
      <c r="T13" s="30"/>
      <c r="U13" s="26">
        <v>1617</v>
      </c>
      <c r="V13" s="28">
        <v>808.5</v>
      </c>
      <c r="W13" s="26">
        <v>61</v>
      </c>
      <c r="X13" s="26">
        <f t="shared" si="0"/>
        <v>732</v>
      </c>
      <c r="Y13" s="71"/>
      <c r="Z13" s="38" t="s">
        <v>2102</v>
      </c>
      <c r="AA13" s="38" t="s">
        <v>2095</v>
      </c>
      <c r="AB13" s="38" t="s">
        <v>2126</v>
      </c>
      <c r="AC13" s="38" t="s">
        <v>2127</v>
      </c>
      <c r="AD13" s="26"/>
      <c r="AE13" s="38" t="s">
        <v>2095</v>
      </c>
      <c r="AF13" s="26" t="s">
        <v>2098</v>
      </c>
      <c r="AG13" s="53" t="s">
        <v>2095</v>
      </c>
      <c r="AH13" s="59">
        <v>6</v>
      </c>
      <c r="AI13" s="26" t="s">
        <v>2130</v>
      </c>
      <c r="AJ13" s="82"/>
      <c r="AK13" s="37">
        <v>623</v>
      </c>
      <c r="AL13" s="26">
        <v>0</v>
      </c>
      <c r="AM13" s="26">
        <v>5</v>
      </c>
      <c r="AN13" s="92">
        <v>1.8143035258124982</v>
      </c>
      <c r="AO13" s="26" t="s">
        <v>2193</v>
      </c>
      <c r="AP13" s="81"/>
      <c r="AQ13" s="26"/>
      <c r="AR13" s="26"/>
    </row>
    <row r="14" spans="1:44" ht="29" x14ac:dyDescent="0.35">
      <c r="A14" s="35">
        <v>8</v>
      </c>
      <c r="B14" s="8" t="s">
        <v>1083</v>
      </c>
      <c r="C14" s="8" t="s">
        <v>1518</v>
      </c>
      <c r="D14" s="8" t="s">
        <v>2191</v>
      </c>
      <c r="E14" s="8" t="s">
        <v>1522</v>
      </c>
      <c r="F14" s="90" t="s">
        <v>2401</v>
      </c>
      <c r="G14" s="9">
        <v>1</v>
      </c>
      <c r="H14" s="26" t="s">
        <v>2148</v>
      </c>
      <c r="I14" s="66" t="s">
        <v>55</v>
      </c>
      <c r="J14" s="202" t="s">
        <v>44</v>
      </c>
      <c r="K14" s="67">
        <v>1915</v>
      </c>
      <c r="L14" s="202">
        <v>450</v>
      </c>
      <c r="M14" s="202">
        <v>0</v>
      </c>
      <c r="N14" s="202">
        <v>356</v>
      </c>
      <c r="O14" s="26"/>
      <c r="P14" s="26"/>
      <c r="Q14" s="27">
        <v>0.97058823529411764</v>
      </c>
      <c r="R14" s="26"/>
      <c r="S14" s="60" t="s">
        <v>2107</v>
      </c>
      <c r="T14" s="30"/>
      <c r="U14" s="26">
        <v>1314</v>
      </c>
      <c r="V14" s="28">
        <v>657</v>
      </c>
      <c r="W14" s="26">
        <v>60</v>
      </c>
      <c r="X14" s="26">
        <f t="shared" si="0"/>
        <v>720</v>
      </c>
      <c r="Y14" s="71"/>
      <c r="Z14" s="38" t="s">
        <v>2125</v>
      </c>
      <c r="AA14" s="38" t="s">
        <v>2097</v>
      </c>
      <c r="AB14" s="38" t="s">
        <v>2095</v>
      </c>
      <c r="AC14" s="38" t="s">
        <v>2127</v>
      </c>
      <c r="AD14" s="26"/>
      <c r="AE14" s="38" t="s">
        <v>2095</v>
      </c>
      <c r="AF14" s="26" t="s">
        <v>2098</v>
      </c>
      <c r="AG14" s="53" t="s">
        <v>2095</v>
      </c>
      <c r="AH14" s="59">
        <v>6</v>
      </c>
      <c r="AI14" s="26" t="s">
        <v>2130</v>
      </c>
      <c r="AJ14" s="82"/>
      <c r="AK14" s="37">
        <v>623</v>
      </c>
      <c r="AL14" s="26">
        <v>0</v>
      </c>
      <c r="AM14" s="26">
        <v>4</v>
      </c>
      <c r="AN14" s="92">
        <v>1.8539261252594696</v>
      </c>
      <c r="AO14" s="26" t="s">
        <v>2193</v>
      </c>
      <c r="AP14" s="81"/>
      <c r="AQ14" s="26" t="s">
        <v>2107</v>
      </c>
      <c r="AR14" s="26" t="s">
        <v>2107</v>
      </c>
    </row>
    <row r="15" spans="1:44" ht="29" x14ac:dyDescent="0.35">
      <c r="A15" s="20">
        <v>8</v>
      </c>
      <c r="B15" s="9" t="s">
        <v>1083</v>
      </c>
      <c r="C15" s="9" t="s">
        <v>1534</v>
      </c>
      <c r="D15" s="8" t="s">
        <v>2194</v>
      </c>
      <c r="E15" s="9" t="s">
        <v>1538</v>
      </c>
      <c r="F15" s="90" t="s">
        <v>2402</v>
      </c>
      <c r="G15" s="9">
        <v>1</v>
      </c>
      <c r="H15" s="26"/>
      <c r="I15" s="66" t="s">
        <v>432</v>
      </c>
      <c r="J15" s="202" t="s">
        <v>44</v>
      </c>
      <c r="K15" s="67">
        <v>1916</v>
      </c>
      <c r="L15" s="202">
        <v>400</v>
      </c>
      <c r="M15" s="202">
        <v>0</v>
      </c>
      <c r="N15" s="202">
        <v>1000</v>
      </c>
      <c r="O15" s="26"/>
      <c r="P15" s="26"/>
      <c r="Q15" s="27">
        <v>0.81818181818181823</v>
      </c>
      <c r="R15" s="26"/>
      <c r="S15" s="60" t="s">
        <v>2107</v>
      </c>
      <c r="T15" s="30"/>
      <c r="U15" s="26">
        <v>3510</v>
      </c>
      <c r="V15" s="28">
        <v>1755</v>
      </c>
      <c r="W15" s="26">
        <v>136</v>
      </c>
      <c r="X15" s="26">
        <f t="shared" si="0"/>
        <v>1632</v>
      </c>
      <c r="Y15" s="71"/>
      <c r="Z15" s="38" t="s">
        <v>2102</v>
      </c>
      <c r="AA15" s="38" t="s">
        <v>2095</v>
      </c>
      <c r="AB15" s="38" t="s">
        <v>2117</v>
      </c>
      <c r="AC15" s="38" t="s">
        <v>2127</v>
      </c>
      <c r="AD15" s="26" t="s">
        <v>2186</v>
      </c>
      <c r="AE15" s="38" t="s">
        <v>2095</v>
      </c>
      <c r="AF15" s="26" t="s">
        <v>2098</v>
      </c>
      <c r="AG15" s="53" t="s">
        <v>2095</v>
      </c>
      <c r="AH15" s="59">
        <v>6</v>
      </c>
      <c r="AI15" s="26" t="s">
        <v>2130</v>
      </c>
      <c r="AJ15" s="82"/>
      <c r="AK15" s="37">
        <v>623</v>
      </c>
      <c r="AL15" s="26">
        <v>0</v>
      </c>
      <c r="AM15" s="26">
        <v>8</v>
      </c>
      <c r="AN15" s="92">
        <v>1.3999705168693162</v>
      </c>
      <c r="AO15" s="26" t="s">
        <v>2193</v>
      </c>
      <c r="AP15" s="81"/>
      <c r="AQ15" s="26"/>
      <c r="AR15" s="26" t="s">
        <v>2107</v>
      </c>
    </row>
    <row r="16" spans="1:44" x14ac:dyDescent="0.35">
      <c r="A16" s="20">
        <v>8</v>
      </c>
      <c r="B16" s="9" t="s">
        <v>1083</v>
      </c>
      <c r="C16" s="9" t="s">
        <v>1482</v>
      </c>
      <c r="D16" s="8" t="s">
        <v>2196</v>
      </c>
      <c r="E16" s="9" t="s">
        <v>1486</v>
      </c>
      <c r="F16" s="90" t="s">
        <v>2403</v>
      </c>
      <c r="G16" s="9">
        <v>1</v>
      </c>
      <c r="H16" s="26"/>
      <c r="I16" s="66" t="s">
        <v>55</v>
      </c>
      <c r="J16" s="202" t="s">
        <v>44</v>
      </c>
      <c r="K16" s="67">
        <v>1917</v>
      </c>
      <c r="L16" s="202">
        <v>560</v>
      </c>
      <c r="M16" s="202">
        <v>0</v>
      </c>
      <c r="N16" s="202">
        <v>470</v>
      </c>
      <c r="O16" s="26"/>
      <c r="P16" s="26" t="s">
        <v>2106</v>
      </c>
      <c r="Q16" s="27">
        <v>0.97619047619047616</v>
      </c>
      <c r="R16" s="26"/>
      <c r="S16" s="60" t="s">
        <v>2107</v>
      </c>
      <c r="T16" s="30"/>
      <c r="U16" s="26">
        <v>1186</v>
      </c>
      <c r="V16" s="28">
        <v>593</v>
      </c>
      <c r="W16" s="26">
        <v>67</v>
      </c>
      <c r="X16" s="26">
        <f t="shared" si="0"/>
        <v>804</v>
      </c>
      <c r="Y16" s="71"/>
      <c r="Z16" s="38" t="s">
        <v>2125</v>
      </c>
      <c r="AA16" s="38" t="s">
        <v>2095</v>
      </c>
      <c r="AB16" s="38" t="s">
        <v>2126</v>
      </c>
      <c r="AC16" s="38" t="s">
        <v>2127</v>
      </c>
      <c r="AD16" s="26" t="s">
        <v>2198</v>
      </c>
      <c r="AE16" s="38" t="s">
        <v>2129</v>
      </c>
      <c r="AF16" s="26" t="s">
        <v>2098</v>
      </c>
      <c r="AG16" s="53" t="s">
        <v>2095</v>
      </c>
      <c r="AH16" s="59">
        <v>5</v>
      </c>
      <c r="AI16" s="26" t="s">
        <v>2130</v>
      </c>
      <c r="AJ16" s="82"/>
      <c r="AK16" s="37">
        <v>623</v>
      </c>
      <c r="AL16" s="26">
        <v>1</v>
      </c>
      <c r="AM16" s="26">
        <v>10</v>
      </c>
      <c r="AN16" s="92">
        <v>1.4140699086609829</v>
      </c>
      <c r="AO16" s="26" t="s">
        <v>2177</v>
      </c>
      <c r="AP16" s="81"/>
      <c r="AQ16" s="26"/>
      <c r="AR16" s="26" t="s">
        <v>2107</v>
      </c>
    </row>
    <row r="17" spans="1:44" ht="29" x14ac:dyDescent="0.35">
      <c r="A17" s="35">
        <v>9</v>
      </c>
      <c r="B17" s="8" t="s">
        <v>1083</v>
      </c>
      <c r="C17" s="8" t="s">
        <v>1457</v>
      </c>
      <c r="D17" s="8" t="s">
        <v>2199</v>
      </c>
      <c r="E17" s="9" t="s">
        <v>1461</v>
      </c>
      <c r="F17" s="90" t="s">
        <v>2399</v>
      </c>
      <c r="G17" s="9">
        <v>1</v>
      </c>
      <c r="H17" s="26"/>
      <c r="I17" s="66" t="s">
        <v>486</v>
      </c>
      <c r="J17" s="202" t="s">
        <v>44</v>
      </c>
      <c r="K17" s="67">
        <v>1918</v>
      </c>
      <c r="L17" s="202">
        <v>1200</v>
      </c>
      <c r="M17" s="202">
        <v>0</v>
      </c>
      <c r="N17" s="202">
        <v>500</v>
      </c>
      <c r="O17" s="26"/>
      <c r="P17" s="26"/>
      <c r="Q17" s="27">
        <v>0.84552845528455289</v>
      </c>
      <c r="R17" s="26"/>
      <c r="S17" s="60" t="s">
        <v>2107</v>
      </c>
      <c r="T17" s="30"/>
      <c r="U17" s="26">
        <v>2775</v>
      </c>
      <c r="V17" s="28">
        <v>1387.5</v>
      </c>
      <c r="W17" s="26">
        <v>106</v>
      </c>
      <c r="X17" s="26">
        <f t="shared" si="0"/>
        <v>1272</v>
      </c>
      <c r="Y17" s="71"/>
      <c r="Z17" s="38" t="s">
        <v>2102</v>
      </c>
      <c r="AA17" s="38" t="s">
        <v>2095</v>
      </c>
      <c r="AB17" s="38" t="s">
        <v>2095</v>
      </c>
      <c r="AC17" s="38" t="s">
        <v>2127</v>
      </c>
      <c r="AD17" s="26" t="s">
        <v>2186</v>
      </c>
      <c r="AE17" s="38" t="s">
        <v>2095</v>
      </c>
      <c r="AF17" s="26" t="s">
        <v>2098</v>
      </c>
      <c r="AG17" s="53" t="s">
        <v>2201</v>
      </c>
      <c r="AH17" s="59">
        <v>6</v>
      </c>
      <c r="AI17" s="26" t="s">
        <v>2130</v>
      </c>
      <c r="AJ17" s="82"/>
      <c r="AK17" s="37">
        <v>1286</v>
      </c>
      <c r="AL17" s="26">
        <v>4</v>
      </c>
      <c r="AM17" s="26">
        <v>9</v>
      </c>
      <c r="AN17" s="92">
        <v>0.29011621213068184</v>
      </c>
      <c r="AO17" s="26" t="s">
        <v>2177</v>
      </c>
      <c r="AP17" s="81"/>
      <c r="AQ17" s="26"/>
      <c r="AR17" s="26" t="s">
        <v>2107</v>
      </c>
    </row>
    <row r="18" spans="1:44" x14ac:dyDescent="0.35">
      <c r="A18" s="35">
        <v>9</v>
      </c>
      <c r="B18" s="8" t="s">
        <v>1083</v>
      </c>
      <c r="C18" s="8" t="s">
        <v>1426</v>
      </c>
      <c r="D18" s="8" t="s">
        <v>2404</v>
      </c>
      <c r="E18" s="9" t="s">
        <v>1430</v>
      </c>
      <c r="F18" s="9"/>
      <c r="G18" s="9">
        <v>1</v>
      </c>
      <c r="H18" s="26"/>
      <c r="I18" s="66" t="s">
        <v>412</v>
      </c>
      <c r="J18" s="202" t="s">
        <v>44</v>
      </c>
      <c r="K18" s="67">
        <v>1919</v>
      </c>
      <c r="L18" s="202">
        <v>522</v>
      </c>
      <c r="M18" s="202">
        <v>0</v>
      </c>
      <c r="N18" s="202">
        <v>375</v>
      </c>
      <c r="O18" s="26"/>
      <c r="P18" s="26"/>
      <c r="Q18" s="27">
        <v>0.88732394366197187</v>
      </c>
      <c r="R18" s="26"/>
      <c r="S18" s="60" t="s">
        <v>2107</v>
      </c>
      <c r="T18" s="30"/>
      <c r="U18" s="26">
        <v>1251</v>
      </c>
      <c r="V18" s="28">
        <v>625.5</v>
      </c>
      <c r="W18" s="26">
        <v>68</v>
      </c>
      <c r="X18" s="26">
        <f t="shared" si="0"/>
        <v>816</v>
      </c>
      <c r="Y18" s="71"/>
      <c r="Z18" s="38" t="s">
        <v>2171</v>
      </c>
      <c r="AA18" s="38" t="s">
        <v>2095</v>
      </c>
      <c r="AB18" s="38" t="s">
        <v>2126</v>
      </c>
      <c r="AC18" s="38" t="s">
        <v>2127</v>
      </c>
      <c r="AD18" s="26"/>
      <c r="AE18" s="38" t="s">
        <v>2095</v>
      </c>
      <c r="AF18" s="26" t="s">
        <v>2098</v>
      </c>
      <c r="AG18" s="53" t="s">
        <v>2095</v>
      </c>
      <c r="AH18" s="59">
        <v>5</v>
      </c>
      <c r="AI18" s="26" t="s">
        <v>2130</v>
      </c>
      <c r="AJ18" s="82"/>
      <c r="AK18" s="37">
        <v>1286</v>
      </c>
      <c r="AL18" s="26">
        <v>2</v>
      </c>
      <c r="AM18" s="26">
        <v>10</v>
      </c>
      <c r="AN18" s="92">
        <v>0.40403862940530111</v>
      </c>
      <c r="AO18" s="26" t="s">
        <v>2177</v>
      </c>
      <c r="AP18" s="81"/>
      <c r="AQ18" s="26"/>
      <c r="AR18" s="26"/>
    </row>
    <row r="19" spans="1:44" x14ac:dyDescent="0.35">
      <c r="A19" s="35">
        <v>11</v>
      </c>
      <c r="B19" s="8" t="s">
        <v>1083</v>
      </c>
      <c r="C19" s="8" t="s">
        <v>1177</v>
      </c>
      <c r="D19" s="8" t="s">
        <v>2219</v>
      </c>
      <c r="E19" s="9" t="s">
        <v>1180</v>
      </c>
      <c r="F19" s="90" t="s">
        <v>2405</v>
      </c>
      <c r="G19" s="9">
        <v>1</v>
      </c>
      <c r="H19" s="26"/>
      <c r="I19" s="66" t="s">
        <v>62</v>
      </c>
      <c r="J19" s="202" t="s">
        <v>37</v>
      </c>
      <c r="K19" s="67">
        <v>1920</v>
      </c>
      <c r="L19" s="202">
        <v>384</v>
      </c>
      <c r="M19" s="202">
        <v>0</v>
      </c>
      <c r="N19" s="202">
        <v>400</v>
      </c>
      <c r="O19" s="26"/>
      <c r="P19" s="26"/>
      <c r="Q19" s="27">
        <v>0.92</v>
      </c>
      <c r="R19" s="26"/>
      <c r="S19" s="60" t="s">
        <v>2107</v>
      </c>
      <c r="T19" s="30"/>
      <c r="U19" s="26">
        <v>868</v>
      </c>
      <c r="V19" s="28">
        <v>434</v>
      </c>
      <c r="W19" s="26">
        <v>57</v>
      </c>
      <c r="X19" s="26">
        <f t="shared" si="0"/>
        <v>684</v>
      </c>
      <c r="Y19" s="71"/>
      <c r="Z19" s="38" t="s">
        <v>2096</v>
      </c>
      <c r="AA19" s="38" t="s">
        <v>2095</v>
      </c>
      <c r="AB19" s="38" t="s">
        <v>2095</v>
      </c>
      <c r="AC19" s="38" t="s">
        <v>2127</v>
      </c>
      <c r="AD19" s="26"/>
      <c r="AE19" s="38" t="s">
        <v>2095</v>
      </c>
      <c r="AF19" s="26" t="s">
        <v>2098</v>
      </c>
      <c r="AG19" s="53" t="s">
        <v>2095</v>
      </c>
      <c r="AH19" s="59">
        <v>4</v>
      </c>
      <c r="AI19" s="26" t="s">
        <v>2130</v>
      </c>
      <c r="AJ19" s="82"/>
      <c r="AK19" s="37">
        <v>479</v>
      </c>
      <c r="AL19" s="26">
        <v>2</v>
      </c>
      <c r="AM19" s="26">
        <v>6</v>
      </c>
      <c r="AN19" s="92">
        <v>1.1601835386041668</v>
      </c>
      <c r="AO19" s="26" t="s">
        <v>2221</v>
      </c>
      <c r="AP19" s="81"/>
      <c r="AQ19" s="26"/>
      <c r="AR19" s="26" t="s">
        <v>2107</v>
      </c>
    </row>
    <row r="20" spans="1:44" x14ac:dyDescent="0.35">
      <c r="A20" s="35">
        <v>12</v>
      </c>
      <c r="B20" s="8" t="s">
        <v>1083</v>
      </c>
      <c r="C20" s="8" t="s">
        <v>1125</v>
      </c>
      <c r="D20" s="8" t="s">
        <v>2230</v>
      </c>
      <c r="E20" s="9" t="s">
        <v>1129</v>
      </c>
      <c r="F20" s="90" t="s">
        <v>2406</v>
      </c>
      <c r="G20" s="9">
        <v>1</v>
      </c>
      <c r="H20" s="26"/>
      <c r="I20" s="66" t="s">
        <v>55</v>
      </c>
      <c r="J20" s="202" t="s">
        <v>44</v>
      </c>
      <c r="K20" s="67">
        <v>1921</v>
      </c>
      <c r="L20" s="202">
        <v>425</v>
      </c>
      <c r="M20" s="202">
        <v>0</v>
      </c>
      <c r="N20" s="202">
        <v>371</v>
      </c>
      <c r="O20" s="26"/>
      <c r="P20" s="26" t="s">
        <v>2106</v>
      </c>
      <c r="Q20" s="27">
        <v>0.86746987951807231</v>
      </c>
      <c r="R20" s="26"/>
      <c r="S20" s="60" t="s">
        <v>2107</v>
      </c>
      <c r="T20" s="30"/>
      <c r="U20" s="26">
        <v>1437</v>
      </c>
      <c r="V20" s="28">
        <v>718.5</v>
      </c>
      <c r="W20" s="26">
        <v>72</v>
      </c>
      <c r="X20" s="26">
        <f t="shared" si="0"/>
        <v>864</v>
      </c>
      <c r="Y20" s="71"/>
      <c r="Z20" s="38" t="s">
        <v>2125</v>
      </c>
      <c r="AA20" s="38" t="s">
        <v>2097</v>
      </c>
      <c r="AB20" s="38" t="s">
        <v>2095</v>
      </c>
      <c r="AC20" s="38" t="s">
        <v>2127</v>
      </c>
      <c r="AD20" s="26"/>
      <c r="AE20" s="38" t="s">
        <v>2129</v>
      </c>
      <c r="AF20" s="26" t="s">
        <v>2098</v>
      </c>
      <c r="AG20" s="53" t="s">
        <v>2095</v>
      </c>
      <c r="AH20" s="59">
        <v>5</v>
      </c>
      <c r="AI20" s="26" t="s">
        <v>2130</v>
      </c>
      <c r="AJ20" s="82"/>
      <c r="AK20" s="37">
        <v>650</v>
      </c>
      <c r="AL20" s="26">
        <v>1</v>
      </c>
      <c r="AM20" s="26">
        <v>8</v>
      </c>
      <c r="AN20" s="92">
        <v>0.660343451782197</v>
      </c>
      <c r="AO20" s="26" t="s">
        <v>2215</v>
      </c>
      <c r="AP20" s="81"/>
      <c r="AQ20" s="26" t="s">
        <v>2107</v>
      </c>
      <c r="AR20" s="26" t="s">
        <v>2107</v>
      </c>
    </row>
    <row r="21" spans="1:44" x14ac:dyDescent="0.35">
      <c r="A21" s="35">
        <v>12</v>
      </c>
      <c r="B21" s="8" t="s">
        <v>1083</v>
      </c>
      <c r="C21" s="8" t="s">
        <v>1095</v>
      </c>
      <c r="D21" s="8" t="s">
        <v>2232</v>
      </c>
      <c r="E21" s="9" t="s">
        <v>1099</v>
      </c>
      <c r="F21" s="90" t="s">
        <v>2403</v>
      </c>
      <c r="G21" s="9">
        <v>1</v>
      </c>
      <c r="H21" s="26"/>
      <c r="I21" s="66" t="s">
        <v>412</v>
      </c>
      <c r="J21" s="202" t="s">
        <v>44</v>
      </c>
      <c r="K21" s="67">
        <v>1922</v>
      </c>
      <c r="L21" s="202">
        <v>504</v>
      </c>
      <c r="M21" s="202">
        <v>0</v>
      </c>
      <c r="N21" s="202">
        <v>300</v>
      </c>
      <c r="O21" s="26"/>
      <c r="P21" s="26"/>
      <c r="Q21" s="27">
        <v>0.90789473684210531</v>
      </c>
      <c r="R21" s="26"/>
      <c r="S21" s="60" t="s">
        <v>2107</v>
      </c>
      <c r="T21" s="30"/>
      <c r="U21" s="26">
        <v>1414</v>
      </c>
      <c r="V21" s="28">
        <v>707</v>
      </c>
      <c r="W21" s="26">
        <v>72</v>
      </c>
      <c r="X21" s="26">
        <f t="shared" si="0"/>
        <v>864</v>
      </c>
      <c r="Y21" s="71"/>
      <c r="Z21" s="38" t="s">
        <v>2125</v>
      </c>
      <c r="AA21" s="38" t="s">
        <v>2095</v>
      </c>
      <c r="AB21" s="38" t="s">
        <v>2095</v>
      </c>
      <c r="AC21" s="38" t="s">
        <v>2127</v>
      </c>
      <c r="AD21" s="26" t="s">
        <v>2186</v>
      </c>
      <c r="AE21" s="38" t="s">
        <v>2129</v>
      </c>
      <c r="AF21" s="26" t="s">
        <v>2098</v>
      </c>
      <c r="AG21" s="53" t="s">
        <v>2095</v>
      </c>
      <c r="AH21" s="59">
        <v>4</v>
      </c>
      <c r="AI21" s="26" t="s">
        <v>2130</v>
      </c>
      <c r="AJ21" s="82"/>
      <c r="AK21" s="37">
        <v>650</v>
      </c>
      <c r="AL21" s="26">
        <v>5</v>
      </c>
      <c r="AM21" s="26">
        <v>16</v>
      </c>
      <c r="AN21" s="92">
        <v>0.78241242880681627</v>
      </c>
      <c r="AO21" s="26" t="s">
        <v>2177</v>
      </c>
      <c r="AP21" s="81"/>
      <c r="AQ21" s="26"/>
      <c r="AR21" s="26" t="s">
        <v>2107</v>
      </c>
    </row>
    <row r="22" spans="1:44" x14ac:dyDescent="0.35">
      <c r="A22" s="31">
        <v>13</v>
      </c>
      <c r="B22" s="12" t="s">
        <v>29</v>
      </c>
      <c r="C22" s="12" t="s">
        <v>1011</v>
      </c>
      <c r="D22" s="8" t="s">
        <v>2236</v>
      </c>
      <c r="E22" s="8" t="s">
        <v>1014</v>
      </c>
      <c r="F22" s="90" t="s">
        <v>2407</v>
      </c>
      <c r="G22" s="8">
        <v>1</v>
      </c>
      <c r="H22" s="26"/>
      <c r="I22" s="66" t="s">
        <v>1015</v>
      </c>
      <c r="J22" s="202" t="s">
        <v>44</v>
      </c>
      <c r="K22" s="67">
        <v>1923</v>
      </c>
      <c r="L22" s="202">
        <v>140</v>
      </c>
      <c r="M22" s="202">
        <v>0</v>
      </c>
      <c r="N22" s="202">
        <v>415</v>
      </c>
      <c r="O22" s="26"/>
      <c r="P22" s="26"/>
      <c r="Q22" s="27">
        <v>0.61904761904761907</v>
      </c>
      <c r="R22" s="26"/>
      <c r="S22" s="60" t="s">
        <v>2095</v>
      </c>
      <c r="T22" s="30"/>
      <c r="U22" s="26">
        <v>743</v>
      </c>
      <c r="V22" s="28">
        <v>371.5</v>
      </c>
      <c r="W22" s="26">
        <v>57</v>
      </c>
      <c r="X22" s="26">
        <f t="shared" si="0"/>
        <v>684</v>
      </c>
      <c r="Y22" s="71"/>
      <c r="Z22" s="38" t="s">
        <v>2125</v>
      </c>
      <c r="AA22" s="38" t="s">
        <v>2097</v>
      </c>
      <c r="AB22" s="38" t="s">
        <v>2126</v>
      </c>
      <c r="AC22" s="38" t="s">
        <v>2127</v>
      </c>
      <c r="AD22" s="26"/>
      <c r="AE22" s="38" t="s">
        <v>2095</v>
      </c>
      <c r="AF22" s="26" t="s">
        <v>2098</v>
      </c>
      <c r="AG22" s="53" t="s">
        <v>2095</v>
      </c>
      <c r="AH22" s="59">
        <v>7</v>
      </c>
      <c r="AI22" s="26" t="s">
        <v>2130</v>
      </c>
      <c r="AJ22" s="82"/>
      <c r="AK22" s="37">
        <v>180</v>
      </c>
      <c r="AL22" s="26">
        <v>5</v>
      </c>
      <c r="AM22" s="26">
        <v>10</v>
      </c>
      <c r="AN22" s="92">
        <v>1.0122327591931799</v>
      </c>
      <c r="AO22" s="26" t="s">
        <v>2238</v>
      </c>
      <c r="AP22" s="81"/>
      <c r="AQ22" s="26" t="s">
        <v>2107</v>
      </c>
      <c r="AR22" s="26" t="s">
        <v>2107</v>
      </c>
    </row>
    <row r="23" spans="1:44" x14ac:dyDescent="0.35">
      <c r="A23" s="35">
        <v>14</v>
      </c>
      <c r="B23" s="8" t="s">
        <v>29</v>
      </c>
      <c r="C23" s="8" t="s">
        <v>954</v>
      </c>
      <c r="D23" s="8" t="s">
        <v>2247</v>
      </c>
      <c r="E23" s="9" t="s">
        <v>957</v>
      </c>
      <c r="F23" s="90" t="s">
        <v>2408</v>
      </c>
      <c r="G23" s="9">
        <v>1</v>
      </c>
      <c r="H23" s="26" t="s">
        <v>2148</v>
      </c>
      <c r="I23" s="66" t="s">
        <v>55</v>
      </c>
      <c r="J23" s="202" t="s">
        <v>44</v>
      </c>
      <c r="K23" s="67">
        <v>1924</v>
      </c>
      <c r="L23" s="202">
        <v>503</v>
      </c>
      <c r="M23" s="202">
        <v>0</v>
      </c>
      <c r="N23" s="202">
        <v>600</v>
      </c>
      <c r="O23" s="26"/>
      <c r="P23" s="26"/>
      <c r="Q23" s="27">
        <v>0.85507246376811596</v>
      </c>
      <c r="R23" s="26"/>
      <c r="S23" s="60" t="s">
        <v>2095</v>
      </c>
      <c r="T23" s="30"/>
      <c r="U23" s="26">
        <v>1256</v>
      </c>
      <c r="V23" s="28">
        <v>628</v>
      </c>
      <c r="W23" s="26">
        <v>83</v>
      </c>
      <c r="X23" s="26">
        <f t="shared" si="0"/>
        <v>996</v>
      </c>
      <c r="Y23" s="71"/>
      <c r="Z23" s="38" t="s">
        <v>2133</v>
      </c>
      <c r="AA23" s="38" t="s">
        <v>2095</v>
      </c>
      <c r="AB23" s="38" t="s">
        <v>2126</v>
      </c>
      <c r="AC23" s="38" t="s">
        <v>2127</v>
      </c>
      <c r="AD23" s="26" t="s">
        <v>2249</v>
      </c>
      <c r="AE23" s="38" t="s">
        <v>2129</v>
      </c>
      <c r="AF23" s="26" t="s">
        <v>2098</v>
      </c>
      <c r="AG23" s="53" t="s">
        <v>2095</v>
      </c>
      <c r="AH23" s="59">
        <v>6</v>
      </c>
      <c r="AI23" s="26" t="s">
        <v>2130</v>
      </c>
      <c r="AJ23" s="82"/>
      <c r="AK23" s="37">
        <v>243</v>
      </c>
      <c r="AL23" s="26">
        <v>5</v>
      </c>
      <c r="AM23" s="26">
        <v>12</v>
      </c>
      <c r="AN23" s="92">
        <v>0.65544860011742423</v>
      </c>
      <c r="AO23" s="26" t="s">
        <v>2250</v>
      </c>
      <c r="AP23" s="81"/>
      <c r="AQ23" s="26"/>
      <c r="AR23" s="26" t="s">
        <v>2107</v>
      </c>
    </row>
    <row r="24" spans="1:44" x14ac:dyDescent="0.35">
      <c r="A24" s="35">
        <v>14</v>
      </c>
      <c r="B24" s="8" t="s">
        <v>29</v>
      </c>
      <c r="C24" s="8" t="s">
        <v>965</v>
      </c>
      <c r="D24" s="8" t="s">
        <v>2409</v>
      </c>
      <c r="E24" s="9" t="s">
        <v>968</v>
      </c>
      <c r="F24" s="9"/>
      <c r="G24" s="9">
        <v>1</v>
      </c>
      <c r="H24" s="26"/>
      <c r="I24" s="66" t="s">
        <v>43</v>
      </c>
      <c r="J24" s="202" t="s">
        <v>44</v>
      </c>
      <c r="K24" s="67">
        <v>1925</v>
      </c>
      <c r="L24" s="202">
        <v>504</v>
      </c>
      <c r="M24" s="202">
        <v>0</v>
      </c>
      <c r="N24" s="202">
        <v>650</v>
      </c>
      <c r="O24" s="26"/>
      <c r="P24" s="26"/>
      <c r="Q24" s="27">
        <v>0.7592592592592593</v>
      </c>
      <c r="R24" s="26"/>
      <c r="S24" s="60" t="s">
        <v>2095</v>
      </c>
      <c r="T24" s="30"/>
      <c r="U24" s="26">
        <v>1405</v>
      </c>
      <c r="V24" s="28">
        <v>702.5</v>
      </c>
      <c r="W24" s="26">
        <v>68</v>
      </c>
      <c r="X24" s="26">
        <f t="shared" si="0"/>
        <v>816</v>
      </c>
      <c r="Y24" s="71"/>
      <c r="Z24" s="38" t="s">
        <v>2102</v>
      </c>
      <c r="AA24" s="38" t="s">
        <v>2095</v>
      </c>
      <c r="AB24" s="38" t="s">
        <v>2095</v>
      </c>
      <c r="AC24" s="38" t="s">
        <v>2127</v>
      </c>
      <c r="AD24" s="26"/>
      <c r="AE24" s="38" t="s">
        <v>2129</v>
      </c>
      <c r="AF24" s="26" t="s">
        <v>2277</v>
      </c>
      <c r="AG24" s="53" t="s">
        <v>2095</v>
      </c>
      <c r="AH24" s="59">
        <v>4</v>
      </c>
      <c r="AI24" s="26" t="s">
        <v>2130</v>
      </c>
      <c r="AJ24" s="82"/>
      <c r="AK24" s="37">
        <v>243</v>
      </c>
      <c r="AL24" s="26">
        <v>4</v>
      </c>
      <c r="AM24" s="26">
        <v>5</v>
      </c>
      <c r="AN24" s="92">
        <v>1.4307129290852254</v>
      </c>
      <c r="AO24" s="26" t="s">
        <v>2250</v>
      </c>
      <c r="AP24" s="81"/>
      <c r="AQ24" s="26"/>
      <c r="AR24" s="26"/>
    </row>
    <row r="25" spans="1:44" x14ac:dyDescent="0.35">
      <c r="A25" s="31">
        <v>16</v>
      </c>
      <c r="B25" s="12" t="s">
        <v>29</v>
      </c>
      <c r="C25" s="12" t="s">
        <v>848</v>
      </c>
      <c r="D25" s="8" t="s">
        <v>2265</v>
      </c>
      <c r="E25" s="8" t="s">
        <v>851</v>
      </c>
      <c r="F25" s="90" t="s">
        <v>2410</v>
      </c>
      <c r="G25" s="8">
        <v>1</v>
      </c>
      <c r="H25" s="26" t="s">
        <v>2148</v>
      </c>
      <c r="I25" s="66" t="s">
        <v>36</v>
      </c>
      <c r="J25" s="202" t="s">
        <v>37</v>
      </c>
      <c r="K25" s="67">
        <v>1926</v>
      </c>
      <c r="L25" s="202">
        <v>466</v>
      </c>
      <c r="M25" s="202">
        <v>0</v>
      </c>
      <c r="N25" s="202">
        <v>390</v>
      </c>
      <c r="O25" s="26"/>
      <c r="P25" s="26"/>
      <c r="Q25" s="27">
        <v>0.67307692307692313</v>
      </c>
      <c r="R25" s="26"/>
      <c r="S25" s="60" t="s">
        <v>2107</v>
      </c>
      <c r="T25" s="30"/>
      <c r="U25" s="26">
        <v>830</v>
      </c>
      <c r="V25" s="28">
        <v>415</v>
      </c>
      <c r="W25" s="26">
        <v>70</v>
      </c>
      <c r="X25" s="26">
        <f t="shared" si="0"/>
        <v>840</v>
      </c>
      <c r="Y25" s="71"/>
      <c r="Z25" s="38" t="s">
        <v>2125</v>
      </c>
      <c r="AA25" s="38" t="s">
        <v>2097</v>
      </c>
      <c r="AB25" s="38" t="s">
        <v>2126</v>
      </c>
      <c r="AC25" s="38" t="s">
        <v>2127</v>
      </c>
      <c r="AD25" s="26"/>
      <c r="AE25" s="38" t="s">
        <v>2095</v>
      </c>
      <c r="AF25" s="26" t="s">
        <v>2098</v>
      </c>
      <c r="AG25" s="53" t="s">
        <v>2095</v>
      </c>
      <c r="AH25" s="59">
        <v>7</v>
      </c>
      <c r="AI25" s="26" t="s">
        <v>2130</v>
      </c>
      <c r="AJ25" s="82"/>
      <c r="AK25" s="37">
        <v>208</v>
      </c>
      <c r="AL25" s="26">
        <v>2</v>
      </c>
      <c r="AM25" s="26">
        <v>7</v>
      </c>
      <c r="AN25" s="92">
        <v>0.77927554112878594</v>
      </c>
      <c r="AO25" s="26" t="s">
        <v>2250</v>
      </c>
      <c r="AP25" s="81"/>
      <c r="AQ25" s="26" t="s">
        <v>2107</v>
      </c>
      <c r="AR25" s="26" t="s">
        <v>2107</v>
      </c>
    </row>
    <row r="26" spans="1:44" x14ac:dyDescent="0.35">
      <c r="A26" s="31">
        <v>17</v>
      </c>
      <c r="B26" s="12" t="s">
        <v>29</v>
      </c>
      <c r="C26" s="12" t="s">
        <v>840</v>
      </c>
      <c r="D26" s="8" t="s">
        <v>2271</v>
      </c>
      <c r="E26" s="8" t="s">
        <v>844</v>
      </c>
      <c r="F26" s="90" t="s">
        <v>2411</v>
      </c>
      <c r="G26" s="9">
        <v>1</v>
      </c>
      <c r="H26" s="26"/>
      <c r="I26" s="66" t="s">
        <v>36</v>
      </c>
      <c r="J26" s="202" t="s">
        <v>37</v>
      </c>
      <c r="K26" s="67">
        <v>1927</v>
      </c>
      <c r="L26" s="202">
        <v>208</v>
      </c>
      <c r="M26" s="202">
        <v>0</v>
      </c>
      <c r="N26" s="202" t="s">
        <v>2273</v>
      </c>
      <c r="O26" s="26"/>
      <c r="P26" s="26"/>
      <c r="Q26" s="27">
        <v>1</v>
      </c>
      <c r="R26" s="26"/>
      <c r="S26" s="60" t="s">
        <v>2095</v>
      </c>
      <c r="T26" s="30"/>
      <c r="U26" s="26">
        <v>734</v>
      </c>
      <c r="V26" s="28">
        <v>367</v>
      </c>
      <c r="W26" s="26">
        <v>27</v>
      </c>
      <c r="X26" s="26">
        <f t="shared" si="0"/>
        <v>324</v>
      </c>
      <c r="Y26" s="71"/>
      <c r="Z26" s="38" t="s">
        <v>2116</v>
      </c>
      <c r="AA26" s="38" t="s">
        <v>2095</v>
      </c>
      <c r="AB26" s="38" t="s">
        <v>2095</v>
      </c>
      <c r="AC26" s="38" t="s">
        <v>2127</v>
      </c>
      <c r="AD26" s="26"/>
      <c r="AE26" s="38" t="s">
        <v>2129</v>
      </c>
      <c r="AF26" s="26" t="s">
        <v>2098</v>
      </c>
      <c r="AG26" s="53" t="s">
        <v>2095</v>
      </c>
      <c r="AH26" s="59">
        <v>3</v>
      </c>
      <c r="AI26" s="26" t="s">
        <v>2130</v>
      </c>
      <c r="AJ26" s="82"/>
      <c r="AK26" s="37">
        <v>496</v>
      </c>
      <c r="AL26" s="26">
        <v>1</v>
      </c>
      <c r="AM26" s="26">
        <v>9</v>
      </c>
      <c r="AN26" s="92">
        <v>0.70022928136174056</v>
      </c>
      <c r="AO26" s="26" t="s">
        <v>2274</v>
      </c>
      <c r="AP26" s="81"/>
      <c r="AQ26" s="26"/>
      <c r="AR26" s="26" t="s">
        <v>2107</v>
      </c>
    </row>
    <row r="27" spans="1:44" x14ac:dyDescent="0.35">
      <c r="A27" s="31">
        <v>19</v>
      </c>
      <c r="B27" s="12" t="s">
        <v>29</v>
      </c>
      <c r="C27" s="12" t="s">
        <v>685</v>
      </c>
      <c r="D27" s="8" t="s">
        <v>2283</v>
      </c>
      <c r="E27" s="8" t="s">
        <v>689</v>
      </c>
      <c r="F27" s="90" t="s">
        <v>2412</v>
      </c>
      <c r="G27" s="9">
        <v>1</v>
      </c>
      <c r="H27" s="26" t="s">
        <v>2105</v>
      </c>
      <c r="I27" s="66" t="s">
        <v>62</v>
      </c>
      <c r="J27" s="202" t="s">
        <v>37</v>
      </c>
      <c r="K27" s="67">
        <v>1928</v>
      </c>
      <c r="L27" s="202">
        <v>201</v>
      </c>
      <c r="M27" s="202">
        <v>0</v>
      </c>
      <c r="N27" s="202">
        <v>550</v>
      </c>
      <c r="O27" s="26"/>
      <c r="P27" s="26"/>
      <c r="Q27" s="27">
        <v>1</v>
      </c>
      <c r="R27" s="26"/>
      <c r="S27" s="60" t="s">
        <v>2107</v>
      </c>
      <c r="T27" s="30"/>
      <c r="U27" s="26">
        <v>1204</v>
      </c>
      <c r="V27" s="28">
        <v>602</v>
      </c>
      <c r="W27" s="26">
        <v>53</v>
      </c>
      <c r="X27" s="26">
        <f t="shared" si="0"/>
        <v>636</v>
      </c>
      <c r="Y27" s="71"/>
      <c r="Z27" s="38" t="s">
        <v>2102</v>
      </c>
      <c r="AA27" s="38" t="s">
        <v>2095</v>
      </c>
      <c r="AB27" s="38" t="s">
        <v>2126</v>
      </c>
      <c r="AC27" s="38" t="s">
        <v>2127</v>
      </c>
      <c r="AD27" s="26"/>
      <c r="AE27" s="38" t="s">
        <v>2095</v>
      </c>
      <c r="AF27" s="26" t="s">
        <v>2098</v>
      </c>
      <c r="AG27" s="53" t="s">
        <v>2095</v>
      </c>
      <c r="AH27" s="59">
        <v>6</v>
      </c>
      <c r="AI27" s="26" t="s">
        <v>2130</v>
      </c>
      <c r="AJ27" s="82"/>
      <c r="AK27" s="37">
        <v>566</v>
      </c>
      <c r="AL27" s="26">
        <v>0</v>
      </c>
      <c r="AM27" s="26">
        <v>7</v>
      </c>
      <c r="AN27" s="92">
        <v>2.0191223219318184</v>
      </c>
      <c r="AO27" s="26" t="s">
        <v>2280</v>
      </c>
      <c r="AP27" s="81"/>
      <c r="AQ27" s="26"/>
      <c r="AR27" s="26" t="s">
        <v>2107</v>
      </c>
    </row>
    <row r="28" spans="1:44" x14ac:dyDescent="0.35">
      <c r="A28" s="31">
        <v>21</v>
      </c>
      <c r="B28" s="12" t="s">
        <v>29</v>
      </c>
      <c r="C28" s="12" t="s">
        <v>587</v>
      </c>
      <c r="D28" s="8" t="s">
        <v>2296</v>
      </c>
      <c r="E28" s="8" t="s">
        <v>590</v>
      </c>
      <c r="F28" s="90" t="s">
        <v>2413</v>
      </c>
      <c r="G28" s="9">
        <v>1</v>
      </c>
      <c r="H28" s="26" t="s">
        <v>2148</v>
      </c>
      <c r="I28" s="66" t="s">
        <v>62</v>
      </c>
      <c r="J28" s="202" t="s">
        <v>37</v>
      </c>
      <c r="K28" s="67">
        <v>1929</v>
      </c>
      <c r="L28" s="202">
        <v>540</v>
      </c>
      <c r="M28" s="202">
        <v>0</v>
      </c>
      <c r="N28" s="202">
        <v>682</v>
      </c>
      <c r="O28" s="26"/>
      <c r="P28" s="26"/>
      <c r="Q28" s="27">
        <v>0.94915254237288138</v>
      </c>
      <c r="R28" s="26"/>
      <c r="S28" s="60" t="s">
        <v>2095</v>
      </c>
      <c r="T28" s="30"/>
      <c r="U28" s="26">
        <v>1230</v>
      </c>
      <c r="V28" s="28">
        <v>615</v>
      </c>
      <c r="W28" s="26">
        <v>63</v>
      </c>
      <c r="X28" s="26">
        <f t="shared" si="0"/>
        <v>756</v>
      </c>
      <c r="Y28" s="71"/>
      <c r="Z28" s="38" t="s">
        <v>2125</v>
      </c>
      <c r="AA28" s="38" t="s">
        <v>2095</v>
      </c>
      <c r="AB28" s="38" t="s">
        <v>2095</v>
      </c>
      <c r="AC28" s="38" t="s">
        <v>2127</v>
      </c>
      <c r="AD28" s="26"/>
      <c r="AE28" s="38" t="s">
        <v>2129</v>
      </c>
      <c r="AF28" s="26" t="s">
        <v>2277</v>
      </c>
      <c r="AG28" s="53" t="s">
        <v>2095</v>
      </c>
      <c r="AH28" s="59">
        <v>4</v>
      </c>
      <c r="AI28" s="26" t="s">
        <v>2130</v>
      </c>
      <c r="AJ28" s="82"/>
      <c r="AK28" s="37">
        <v>89</v>
      </c>
      <c r="AL28" s="26">
        <v>2</v>
      </c>
      <c r="AM28" s="26">
        <v>3</v>
      </c>
      <c r="AN28" s="92">
        <v>1.8345778168087121</v>
      </c>
      <c r="AO28" s="26" t="s">
        <v>2298</v>
      </c>
      <c r="AP28" s="81"/>
      <c r="AQ28" s="26"/>
      <c r="AR28" s="26" t="s">
        <v>2107</v>
      </c>
    </row>
    <row r="29" spans="1:44" x14ac:dyDescent="0.35">
      <c r="A29" s="31">
        <v>22</v>
      </c>
      <c r="B29" s="12" t="s">
        <v>29</v>
      </c>
      <c r="C29" s="12" t="s">
        <v>551</v>
      </c>
      <c r="D29" s="8" t="s">
        <v>2303</v>
      </c>
      <c r="E29" s="8" t="s">
        <v>554</v>
      </c>
      <c r="F29" s="90" t="s">
        <v>2414</v>
      </c>
      <c r="G29" s="9">
        <v>1</v>
      </c>
      <c r="H29" s="26" t="s">
        <v>2148</v>
      </c>
      <c r="I29" s="66" t="s">
        <v>55</v>
      </c>
      <c r="J29" s="202" t="s">
        <v>44</v>
      </c>
      <c r="K29" s="67">
        <v>1930</v>
      </c>
      <c r="L29" s="202">
        <v>545</v>
      </c>
      <c r="M29" s="202">
        <v>0</v>
      </c>
      <c r="N29" s="202">
        <v>370</v>
      </c>
      <c r="O29" s="26"/>
      <c r="P29" s="26"/>
      <c r="Q29" s="27">
        <v>0.92063492063492058</v>
      </c>
      <c r="R29" s="26"/>
      <c r="S29" s="60" t="s">
        <v>2095</v>
      </c>
      <c r="T29" s="30"/>
      <c r="U29" s="26">
        <v>1097</v>
      </c>
      <c r="V29" s="28">
        <v>548.5</v>
      </c>
      <c r="W29" s="26">
        <v>79</v>
      </c>
      <c r="X29" s="26">
        <f t="shared" si="0"/>
        <v>948</v>
      </c>
      <c r="Y29" s="71"/>
      <c r="Z29" s="38" t="s">
        <v>2096</v>
      </c>
      <c r="AA29" s="38" t="s">
        <v>2097</v>
      </c>
      <c r="AB29" s="38" t="s">
        <v>2095</v>
      </c>
      <c r="AC29" s="38" t="s">
        <v>2127</v>
      </c>
      <c r="AD29" s="26"/>
      <c r="AE29" s="38" t="s">
        <v>2095</v>
      </c>
      <c r="AF29" s="26" t="s">
        <v>2098</v>
      </c>
      <c r="AG29" s="53" t="s">
        <v>2095</v>
      </c>
      <c r="AH29" s="59">
        <v>5</v>
      </c>
      <c r="AI29" s="26" t="s">
        <v>2130</v>
      </c>
      <c r="AJ29" s="82"/>
      <c r="AK29" s="37">
        <v>213</v>
      </c>
      <c r="AL29" s="26">
        <v>3</v>
      </c>
      <c r="AM29" s="26">
        <v>12</v>
      </c>
      <c r="AN29" s="92">
        <v>1.1312139712878788</v>
      </c>
      <c r="AO29" s="26" t="s">
        <v>2305</v>
      </c>
      <c r="AP29" s="81"/>
      <c r="AQ29" s="26" t="s">
        <v>2107</v>
      </c>
      <c r="AR29" s="26" t="s">
        <v>2107</v>
      </c>
    </row>
    <row r="30" spans="1:44" x14ac:dyDescent="0.35">
      <c r="A30" s="35">
        <v>23</v>
      </c>
      <c r="B30" s="8" t="s">
        <v>29</v>
      </c>
      <c r="C30" s="8" t="s">
        <v>506</v>
      </c>
      <c r="D30" s="8" t="s">
        <v>2312</v>
      </c>
      <c r="E30" s="8" t="s">
        <v>509</v>
      </c>
      <c r="F30" s="90" t="s">
        <v>2415</v>
      </c>
      <c r="G30" s="9">
        <v>1</v>
      </c>
      <c r="H30" s="26" t="s">
        <v>2148</v>
      </c>
      <c r="I30" s="66" t="s">
        <v>36</v>
      </c>
      <c r="J30" s="202" t="s">
        <v>37</v>
      </c>
      <c r="K30" s="67">
        <v>1931</v>
      </c>
      <c r="L30" s="202">
        <v>300</v>
      </c>
      <c r="M30" s="202" t="s">
        <v>2256</v>
      </c>
      <c r="N30" s="202">
        <v>188</v>
      </c>
      <c r="O30" s="26"/>
      <c r="P30" s="26" t="s">
        <v>2106</v>
      </c>
      <c r="Q30" s="27">
        <v>1</v>
      </c>
      <c r="R30" s="26"/>
      <c r="S30" s="60" t="s">
        <v>2095</v>
      </c>
      <c r="T30" s="30"/>
      <c r="U30" s="26">
        <v>824</v>
      </c>
      <c r="V30" s="28">
        <v>412</v>
      </c>
      <c r="W30" s="26">
        <v>40</v>
      </c>
      <c r="X30" s="26">
        <f t="shared" si="0"/>
        <v>480</v>
      </c>
      <c r="Y30" s="71"/>
      <c r="Z30" s="38" t="s">
        <v>2125</v>
      </c>
      <c r="AA30" s="38" t="s">
        <v>2097</v>
      </c>
      <c r="AB30" s="38" t="s">
        <v>2095</v>
      </c>
      <c r="AC30" s="38" t="s">
        <v>2127</v>
      </c>
      <c r="AD30" s="26"/>
      <c r="AE30" s="38" t="s">
        <v>2095</v>
      </c>
      <c r="AF30" s="26" t="s">
        <v>2098</v>
      </c>
      <c r="AG30" s="53" t="s">
        <v>2095</v>
      </c>
      <c r="AH30" s="59">
        <v>6</v>
      </c>
      <c r="AI30" s="26" t="s">
        <v>2130</v>
      </c>
      <c r="AJ30" s="82"/>
      <c r="AK30" s="37">
        <v>486</v>
      </c>
      <c r="AL30" s="26">
        <v>1</v>
      </c>
      <c r="AM30" s="26">
        <v>9</v>
      </c>
      <c r="AN30" s="92">
        <v>0.97951703155113445</v>
      </c>
      <c r="AO30" s="26" t="s">
        <v>2270</v>
      </c>
      <c r="AP30" s="81"/>
      <c r="AQ30" s="26" t="s">
        <v>2107</v>
      </c>
      <c r="AR30" s="26" t="s">
        <v>2107</v>
      </c>
    </row>
    <row r="31" spans="1:44" x14ac:dyDescent="0.35">
      <c r="A31" s="35">
        <v>23</v>
      </c>
      <c r="B31" s="8" t="s">
        <v>29</v>
      </c>
      <c r="C31" s="8" t="s">
        <v>535</v>
      </c>
      <c r="D31" s="8" t="s">
        <v>2314</v>
      </c>
      <c r="E31" s="8" t="s">
        <v>539</v>
      </c>
      <c r="F31" s="90" t="s">
        <v>2411</v>
      </c>
      <c r="G31" s="9">
        <v>1</v>
      </c>
      <c r="H31" s="26" t="s">
        <v>2105</v>
      </c>
      <c r="I31" s="66" t="s">
        <v>62</v>
      </c>
      <c r="J31" s="202" t="s">
        <v>37</v>
      </c>
      <c r="K31" s="67">
        <v>1932</v>
      </c>
      <c r="L31" s="202">
        <v>162</v>
      </c>
      <c r="M31" s="202">
        <v>0</v>
      </c>
      <c r="N31" s="202">
        <v>360</v>
      </c>
      <c r="O31" s="26"/>
      <c r="P31" s="26"/>
      <c r="Q31" s="27">
        <v>1</v>
      </c>
      <c r="R31" s="26"/>
      <c r="S31" s="60" t="s">
        <v>2107</v>
      </c>
      <c r="T31" s="30"/>
      <c r="U31" s="26">
        <v>1109</v>
      </c>
      <c r="V31" s="28">
        <v>554.5</v>
      </c>
      <c r="W31" s="26">
        <v>54</v>
      </c>
      <c r="X31" s="26">
        <f t="shared" si="0"/>
        <v>648</v>
      </c>
      <c r="Y31" s="71"/>
      <c r="Z31" s="38" t="s">
        <v>2125</v>
      </c>
      <c r="AA31" s="38" t="s">
        <v>2097</v>
      </c>
      <c r="AB31" s="38" t="s">
        <v>2095</v>
      </c>
      <c r="AC31" s="38" t="s">
        <v>2127</v>
      </c>
      <c r="AD31" s="26"/>
      <c r="AE31" s="38" t="s">
        <v>2095</v>
      </c>
      <c r="AF31" s="26" t="s">
        <v>2098</v>
      </c>
      <c r="AG31" s="53" t="s">
        <v>2095</v>
      </c>
      <c r="AH31" s="59">
        <v>6</v>
      </c>
      <c r="AI31" s="26" t="s">
        <v>2130</v>
      </c>
      <c r="AJ31" s="82"/>
      <c r="AK31" s="37">
        <v>486</v>
      </c>
      <c r="AL31" s="26">
        <v>2</v>
      </c>
      <c r="AM31" s="26">
        <v>8</v>
      </c>
      <c r="AN31" s="92">
        <v>0.79224360406250005</v>
      </c>
      <c r="AO31" s="26" t="s">
        <v>2280</v>
      </c>
      <c r="AP31" s="81"/>
      <c r="AQ31" s="26" t="s">
        <v>2107</v>
      </c>
      <c r="AR31" s="26" t="s">
        <v>2107</v>
      </c>
    </row>
    <row r="32" spans="1:44" x14ac:dyDescent="0.35">
      <c r="A32" s="31">
        <v>24</v>
      </c>
      <c r="B32" s="12" t="s">
        <v>145</v>
      </c>
      <c r="C32" s="12" t="s">
        <v>448</v>
      </c>
      <c r="D32" s="8" t="s">
        <v>2316</v>
      </c>
      <c r="E32" s="8" t="s">
        <v>451</v>
      </c>
      <c r="F32" s="90" t="s">
        <v>2416</v>
      </c>
      <c r="G32" s="9">
        <v>1</v>
      </c>
      <c r="H32" s="26"/>
      <c r="I32" s="66" t="s">
        <v>36</v>
      </c>
      <c r="J32" s="202" t="s">
        <v>37</v>
      </c>
      <c r="K32" s="67">
        <v>1933</v>
      </c>
      <c r="L32" s="202">
        <v>350</v>
      </c>
      <c r="M32" s="202">
        <v>0</v>
      </c>
      <c r="N32" s="202">
        <v>181</v>
      </c>
      <c r="O32" s="26"/>
      <c r="P32" s="26"/>
      <c r="Q32" s="27">
        <v>0.51136363636363635</v>
      </c>
      <c r="R32" s="26"/>
      <c r="S32" s="60" t="s">
        <v>2095</v>
      </c>
      <c r="T32" s="30"/>
      <c r="U32" s="26">
        <v>1653</v>
      </c>
      <c r="V32" s="28">
        <v>826.5</v>
      </c>
      <c r="W32" s="26">
        <v>75</v>
      </c>
      <c r="X32" s="26">
        <f t="shared" si="0"/>
        <v>900</v>
      </c>
      <c r="Y32" s="71"/>
      <c r="Z32" s="38" t="s">
        <v>2096</v>
      </c>
      <c r="AA32" s="38" t="s">
        <v>2097</v>
      </c>
      <c r="AB32" s="38" t="s">
        <v>2095</v>
      </c>
      <c r="AC32" s="38" t="s">
        <v>2127</v>
      </c>
      <c r="AD32" s="26"/>
      <c r="AE32" s="38" t="s">
        <v>2095</v>
      </c>
      <c r="AF32" s="26" t="s">
        <v>2277</v>
      </c>
      <c r="AG32" s="53" t="s">
        <v>2095</v>
      </c>
      <c r="AH32" s="59">
        <v>5</v>
      </c>
      <c r="AI32" s="26" t="s">
        <v>2130</v>
      </c>
      <c r="AJ32" s="82"/>
      <c r="AK32" s="37">
        <v>271</v>
      </c>
      <c r="AL32" s="26">
        <v>2</v>
      </c>
      <c r="AM32" s="26">
        <v>4</v>
      </c>
      <c r="AN32" s="92">
        <v>1.0492564819867405</v>
      </c>
      <c r="AO32" s="26" t="s">
        <v>2318</v>
      </c>
      <c r="AP32" s="81"/>
      <c r="AQ32" s="26" t="s">
        <v>2107</v>
      </c>
      <c r="AR32" s="26" t="s">
        <v>2107</v>
      </c>
    </row>
    <row r="33" spans="1:44" ht="29" x14ac:dyDescent="0.35">
      <c r="A33" s="31">
        <v>27</v>
      </c>
      <c r="B33" s="12" t="s">
        <v>145</v>
      </c>
      <c r="C33" s="12" t="s">
        <v>291</v>
      </c>
      <c r="D33" s="8" t="s">
        <v>2335</v>
      </c>
      <c r="E33" s="8" t="s">
        <v>294</v>
      </c>
      <c r="F33" s="90" t="s">
        <v>2417</v>
      </c>
      <c r="G33" s="8">
        <v>1</v>
      </c>
      <c r="H33" s="26"/>
      <c r="I33" s="66" t="s">
        <v>55</v>
      </c>
      <c r="J33" s="202" t="s">
        <v>44</v>
      </c>
      <c r="K33" s="67">
        <v>1934</v>
      </c>
      <c r="L33" s="202">
        <v>450</v>
      </c>
      <c r="M33" s="202">
        <v>0</v>
      </c>
      <c r="N33" s="202">
        <v>480</v>
      </c>
      <c r="O33" s="26"/>
      <c r="P33" s="26"/>
      <c r="Q33" s="27">
        <v>0.58064516129032262</v>
      </c>
      <c r="R33" s="26"/>
      <c r="S33" s="60" t="s">
        <v>2107</v>
      </c>
      <c r="T33" s="30"/>
      <c r="U33" s="26">
        <v>969</v>
      </c>
      <c r="V33" s="28">
        <v>484.5</v>
      </c>
      <c r="W33" s="26">
        <v>45</v>
      </c>
      <c r="X33" s="26">
        <f t="shared" si="0"/>
        <v>540</v>
      </c>
      <c r="Y33" s="71"/>
      <c r="Z33" s="38" t="s">
        <v>2125</v>
      </c>
      <c r="AA33" s="38" t="s">
        <v>2097</v>
      </c>
      <c r="AB33" s="38" t="s">
        <v>2126</v>
      </c>
      <c r="AC33" s="38" t="s">
        <v>2127</v>
      </c>
      <c r="AD33" s="26"/>
      <c r="AE33" s="38" t="s">
        <v>2095</v>
      </c>
      <c r="AF33" s="26" t="s">
        <v>2098</v>
      </c>
      <c r="AG33" s="53" t="s">
        <v>2095</v>
      </c>
      <c r="AH33" s="59">
        <v>7</v>
      </c>
      <c r="AI33" s="26" t="s">
        <v>2130</v>
      </c>
      <c r="AJ33" s="82"/>
      <c r="AK33" s="37">
        <v>311</v>
      </c>
      <c r="AL33" s="26">
        <v>2</v>
      </c>
      <c r="AM33" s="26">
        <v>3</v>
      </c>
      <c r="AN33" s="92">
        <v>2.1938950549621214</v>
      </c>
      <c r="AO33" s="26" t="s">
        <v>2337</v>
      </c>
      <c r="AP33" s="81"/>
      <c r="AQ33" s="26" t="s">
        <v>2107</v>
      </c>
      <c r="AR33" s="26" t="s">
        <v>2107</v>
      </c>
    </row>
    <row r="34" spans="1:44" ht="43.5" x14ac:dyDescent="0.35">
      <c r="A34" s="31">
        <v>27</v>
      </c>
      <c r="B34" s="12" t="s">
        <v>145</v>
      </c>
      <c r="C34" s="12" t="s">
        <v>338</v>
      </c>
      <c r="D34" s="8" t="s">
        <v>2338</v>
      </c>
      <c r="E34" s="8" t="s">
        <v>342</v>
      </c>
      <c r="F34" s="90" t="s">
        <v>2418</v>
      </c>
      <c r="G34" s="9">
        <v>1</v>
      </c>
      <c r="H34" s="26"/>
      <c r="I34" s="66" t="s">
        <v>55</v>
      </c>
      <c r="J34" s="202" t="s">
        <v>44</v>
      </c>
      <c r="K34" s="67">
        <v>1935</v>
      </c>
      <c r="L34" s="202">
        <v>704</v>
      </c>
      <c r="M34" s="202">
        <v>0</v>
      </c>
      <c r="N34" s="202">
        <v>400</v>
      </c>
      <c r="O34" s="26"/>
      <c r="P34" s="26"/>
      <c r="Q34" s="27">
        <v>0.74814814814814812</v>
      </c>
      <c r="R34" s="26"/>
      <c r="S34" s="60" t="s">
        <v>2095</v>
      </c>
      <c r="T34" s="30"/>
      <c r="U34" s="26">
        <v>2893</v>
      </c>
      <c r="V34" s="28">
        <v>1446.5</v>
      </c>
      <c r="W34" s="26">
        <v>119</v>
      </c>
      <c r="X34" s="26">
        <f t="shared" si="0"/>
        <v>1428</v>
      </c>
      <c r="Y34" s="71"/>
      <c r="Z34" s="38" t="s">
        <v>2102</v>
      </c>
      <c r="AA34" s="38" t="s">
        <v>2095</v>
      </c>
      <c r="AB34" s="38" t="s">
        <v>2126</v>
      </c>
      <c r="AC34" s="38" t="s">
        <v>2127</v>
      </c>
      <c r="AD34" s="26"/>
      <c r="AE34" s="38" t="s">
        <v>2129</v>
      </c>
      <c r="AF34" s="26" t="s">
        <v>2098</v>
      </c>
      <c r="AG34" s="53" t="s">
        <v>2201</v>
      </c>
      <c r="AH34" s="59">
        <v>6</v>
      </c>
      <c r="AI34" s="26" t="s">
        <v>2130</v>
      </c>
      <c r="AJ34" s="82"/>
      <c r="AK34" s="37">
        <v>311</v>
      </c>
      <c r="AL34" s="26">
        <v>2</v>
      </c>
      <c r="AM34" s="26">
        <v>5</v>
      </c>
      <c r="AN34" s="92">
        <v>3.8786087672158902</v>
      </c>
      <c r="AO34" s="26" t="s">
        <v>2337</v>
      </c>
      <c r="AP34" s="81"/>
      <c r="AQ34" s="26"/>
      <c r="AR34" s="26" t="s">
        <v>2107</v>
      </c>
    </row>
    <row r="35" spans="1:44" x14ac:dyDescent="0.35">
      <c r="A35" s="31">
        <v>28</v>
      </c>
      <c r="B35" s="12" t="s">
        <v>145</v>
      </c>
      <c r="C35" s="12" t="s">
        <v>249</v>
      </c>
      <c r="D35" s="8" t="s">
        <v>2344</v>
      </c>
      <c r="E35" s="8" t="s">
        <v>252</v>
      </c>
      <c r="F35" s="90" t="s">
        <v>2419</v>
      </c>
      <c r="G35" s="9">
        <v>1</v>
      </c>
      <c r="H35" s="26"/>
      <c r="I35" s="66" t="s">
        <v>55</v>
      </c>
      <c r="J35" s="202" t="s">
        <v>44</v>
      </c>
      <c r="K35" s="67">
        <v>1936</v>
      </c>
      <c r="L35" s="202">
        <v>470</v>
      </c>
      <c r="M35" s="202">
        <v>0</v>
      </c>
      <c r="N35" s="202">
        <v>220</v>
      </c>
      <c r="O35" s="26"/>
      <c r="P35" s="26"/>
      <c r="Q35" s="27">
        <v>0.87671232876712324</v>
      </c>
      <c r="R35" s="26"/>
      <c r="S35" s="60" t="s">
        <v>2095</v>
      </c>
      <c r="T35" s="30"/>
      <c r="U35" s="26">
        <v>1443</v>
      </c>
      <c r="V35" s="28">
        <v>721.5</v>
      </c>
      <c r="W35" s="26">
        <v>59</v>
      </c>
      <c r="X35" s="26">
        <f t="shared" si="0"/>
        <v>708</v>
      </c>
      <c r="Y35" s="71"/>
      <c r="Z35" s="38" t="s">
        <v>2171</v>
      </c>
      <c r="AA35" s="38" t="s">
        <v>2095</v>
      </c>
      <c r="AB35" s="38" t="s">
        <v>2126</v>
      </c>
      <c r="AC35" s="38" t="s">
        <v>2127</v>
      </c>
      <c r="AD35" s="26"/>
      <c r="AE35" s="38" t="s">
        <v>2095</v>
      </c>
      <c r="AF35" s="26" t="s">
        <v>2098</v>
      </c>
      <c r="AG35" s="53" t="s">
        <v>2095</v>
      </c>
      <c r="AH35" s="59">
        <v>5</v>
      </c>
      <c r="AI35" s="26" t="s">
        <v>2130</v>
      </c>
      <c r="AJ35" s="82"/>
      <c r="AK35" s="37">
        <v>260</v>
      </c>
      <c r="AL35" s="26">
        <v>0</v>
      </c>
      <c r="AM35" s="26">
        <v>5</v>
      </c>
      <c r="AN35" s="92">
        <v>2.8067478126893941</v>
      </c>
      <c r="AO35" s="26" t="s">
        <v>2346</v>
      </c>
      <c r="AP35" s="81"/>
      <c r="AQ35" s="26"/>
      <c r="AR35" s="26" t="s">
        <v>2107</v>
      </c>
    </row>
    <row r="36" spans="1:44" ht="29" x14ac:dyDescent="0.35">
      <c r="A36" s="35">
        <v>10</v>
      </c>
      <c r="B36" s="8" t="s">
        <v>1083</v>
      </c>
      <c r="C36" s="8" t="s">
        <v>1327</v>
      </c>
      <c r="D36" s="8" t="s">
        <v>2208</v>
      </c>
      <c r="E36" s="9" t="s">
        <v>1330</v>
      </c>
      <c r="F36" s="90" t="s">
        <v>2420</v>
      </c>
      <c r="G36" s="9">
        <v>2</v>
      </c>
      <c r="H36" s="26" t="s">
        <v>2137</v>
      </c>
      <c r="I36" s="66" t="s">
        <v>62</v>
      </c>
      <c r="J36" s="202" t="s">
        <v>37</v>
      </c>
      <c r="K36" s="67">
        <v>1937</v>
      </c>
      <c r="L36" s="202">
        <v>600</v>
      </c>
      <c r="M36" s="202">
        <v>0</v>
      </c>
      <c r="N36" s="202">
        <v>384</v>
      </c>
      <c r="O36" s="26"/>
      <c r="P36" s="26"/>
      <c r="Q36" s="27">
        <v>1</v>
      </c>
      <c r="R36" s="26"/>
      <c r="S36" s="60" t="s">
        <v>2107</v>
      </c>
      <c r="T36" s="30"/>
      <c r="U36" s="26">
        <v>1522</v>
      </c>
      <c r="V36" s="28">
        <v>761</v>
      </c>
      <c r="W36" s="26">
        <v>73</v>
      </c>
      <c r="X36" s="26">
        <f t="shared" si="0"/>
        <v>876</v>
      </c>
      <c r="Y36" s="71"/>
      <c r="Z36" s="38" t="s">
        <v>2125</v>
      </c>
      <c r="AA36" s="38" t="s">
        <v>2095</v>
      </c>
      <c r="AB36" s="38" t="s">
        <v>2126</v>
      </c>
      <c r="AC36" s="38" t="s">
        <v>2127</v>
      </c>
      <c r="AD36" s="26" t="s">
        <v>2182</v>
      </c>
      <c r="AE36" s="38" t="s">
        <v>2095</v>
      </c>
      <c r="AF36" s="14" t="s">
        <v>2095</v>
      </c>
      <c r="AG36" s="53" t="s">
        <v>2095</v>
      </c>
      <c r="AH36" s="59">
        <v>4</v>
      </c>
      <c r="AI36" s="37" t="s">
        <v>2127</v>
      </c>
      <c r="AJ36" s="82"/>
      <c r="AK36" s="37">
        <v>822</v>
      </c>
      <c r="AL36" s="26">
        <v>5</v>
      </c>
      <c r="AM36" s="26">
        <v>13</v>
      </c>
      <c r="AN36" s="92">
        <v>0.49826376976893749</v>
      </c>
      <c r="AO36" s="26" t="s">
        <v>2177</v>
      </c>
      <c r="AP36" s="81"/>
      <c r="AQ36" s="26"/>
      <c r="AR36" s="26" t="s">
        <v>2107</v>
      </c>
    </row>
    <row r="37" spans="1:44" ht="29" x14ac:dyDescent="0.35">
      <c r="A37" s="35">
        <v>10</v>
      </c>
      <c r="B37" s="8" t="s">
        <v>1083</v>
      </c>
      <c r="C37" s="8" t="s">
        <v>1361</v>
      </c>
      <c r="D37" s="8" t="s">
        <v>2210</v>
      </c>
      <c r="E37" s="9" t="s">
        <v>1365</v>
      </c>
      <c r="F37" s="90" t="s">
        <v>2421</v>
      </c>
      <c r="G37" s="9">
        <v>2</v>
      </c>
      <c r="H37" s="26"/>
      <c r="I37" s="66" t="s">
        <v>486</v>
      </c>
      <c r="J37" s="202" t="s">
        <v>44</v>
      </c>
      <c r="K37" s="67">
        <v>1938</v>
      </c>
      <c r="L37" s="202">
        <v>925</v>
      </c>
      <c r="M37" s="202">
        <v>0</v>
      </c>
      <c r="N37" s="202">
        <v>0</v>
      </c>
      <c r="O37" s="26"/>
      <c r="P37" s="26"/>
      <c r="Q37" s="27">
        <v>0.82089552238805974</v>
      </c>
      <c r="R37" s="26"/>
      <c r="S37" s="60" t="s">
        <v>2095</v>
      </c>
      <c r="T37" s="30"/>
      <c r="U37" s="26">
        <v>3039</v>
      </c>
      <c r="V37" s="28">
        <v>1519.5</v>
      </c>
      <c r="W37" s="26">
        <v>126</v>
      </c>
      <c r="X37" s="26">
        <f t="shared" si="0"/>
        <v>1512</v>
      </c>
      <c r="Y37" s="71"/>
      <c r="Z37" s="38" t="s">
        <v>2116</v>
      </c>
      <c r="AA37" s="38" t="s">
        <v>2095</v>
      </c>
      <c r="AB37" s="38" t="s">
        <v>2126</v>
      </c>
      <c r="AC37" s="38" t="s">
        <v>2127</v>
      </c>
      <c r="AD37" s="26" t="s">
        <v>2186</v>
      </c>
      <c r="AE37" s="38" t="s">
        <v>2095</v>
      </c>
      <c r="AF37" s="14" t="s">
        <v>2095</v>
      </c>
      <c r="AG37" s="53" t="s">
        <v>2201</v>
      </c>
      <c r="AH37" s="59">
        <v>4</v>
      </c>
      <c r="AI37" s="37" t="s">
        <v>2127</v>
      </c>
      <c r="AJ37" s="82"/>
      <c r="AK37" s="37">
        <v>822</v>
      </c>
      <c r="AL37" s="26">
        <v>3</v>
      </c>
      <c r="AM37" s="26">
        <v>12</v>
      </c>
      <c r="AN37" s="92">
        <v>0.39325235764204547</v>
      </c>
      <c r="AO37" s="26" t="s">
        <v>2212</v>
      </c>
      <c r="AP37" s="81"/>
      <c r="AQ37" s="26"/>
      <c r="AR37" s="26" t="s">
        <v>2107</v>
      </c>
    </row>
    <row r="38" spans="1:44" x14ac:dyDescent="0.35">
      <c r="A38" s="35">
        <v>23</v>
      </c>
      <c r="B38" s="8" t="s">
        <v>29</v>
      </c>
      <c r="C38" s="8" t="s">
        <v>543</v>
      </c>
      <c r="D38" s="8" t="s">
        <v>2422</v>
      </c>
      <c r="E38" s="8" t="s">
        <v>547</v>
      </c>
      <c r="F38" s="8"/>
      <c r="G38" s="8">
        <v>3</v>
      </c>
      <c r="H38" s="26"/>
      <c r="I38" s="66" t="s">
        <v>43</v>
      </c>
      <c r="J38" s="202" t="s">
        <v>44</v>
      </c>
      <c r="K38" s="67">
        <v>1939</v>
      </c>
      <c r="L38" s="202">
        <v>293</v>
      </c>
      <c r="M38" s="202">
        <v>0</v>
      </c>
      <c r="N38" s="202">
        <v>327</v>
      </c>
      <c r="O38" s="26"/>
      <c r="P38" s="26"/>
      <c r="Q38" s="27">
        <v>1</v>
      </c>
      <c r="R38" s="26"/>
      <c r="S38" s="60" t="s">
        <v>2107</v>
      </c>
      <c r="T38" s="30"/>
      <c r="U38" s="26">
        <v>226</v>
      </c>
      <c r="V38" s="28">
        <v>113</v>
      </c>
      <c r="W38" s="26">
        <v>29</v>
      </c>
      <c r="X38" s="26">
        <f t="shared" si="0"/>
        <v>348</v>
      </c>
      <c r="Y38" s="71"/>
      <c r="Z38" s="38" t="s">
        <v>2096</v>
      </c>
      <c r="AA38" s="38" t="s">
        <v>2097</v>
      </c>
      <c r="AB38" s="38" t="s">
        <v>2117</v>
      </c>
      <c r="AC38" s="38" t="s">
        <v>2127</v>
      </c>
      <c r="AD38" s="26"/>
      <c r="AE38" s="38" t="s">
        <v>2095</v>
      </c>
      <c r="AF38" s="14" t="s">
        <v>2095</v>
      </c>
      <c r="AG38" s="53" t="s">
        <v>2095</v>
      </c>
      <c r="AH38" s="59">
        <v>4</v>
      </c>
      <c r="AI38" s="37" t="s">
        <v>2127</v>
      </c>
      <c r="AJ38" s="82"/>
      <c r="AK38" s="37">
        <v>486</v>
      </c>
      <c r="AL38" s="26">
        <v>1</v>
      </c>
      <c r="AM38" s="26">
        <v>4</v>
      </c>
      <c r="AN38" s="92">
        <v>0.92259092828598488</v>
      </c>
      <c r="AO38" s="26" t="s">
        <v>2280</v>
      </c>
      <c r="AP38" s="81"/>
      <c r="AQ38" s="26" t="s">
        <v>2107</v>
      </c>
      <c r="AR38" s="26"/>
    </row>
    <row r="39" spans="1:44" x14ac:dyDescent="0.35">
      <c r="A39" s="31">
        <v>30</v>
      </c>
      <c r="B39" s="12" t="s">
        <v>145</v>
      </c>
      <c r="C39" s="12" t="s">
        <v>177</v>
      </c>
      <c r="D39" s="8" t="s">
        <v>2362</v>
      </c>
      <c r="E39" s="8" t="s">
        <v>181</v>
      </c>
      <c r="F39" s="90" t="s">
        <v>2423</v>
      </c>
      <c r="G39" s="8">
        <v>2</v>
      </c>
      <c r="H39" s="26"/>
      <c r="I39" s="66" t="s">
        <v>62</v>
      </c>
      <c r="J39" s="202" t="s">
        <v>37</v>
      </c>
      <c r="K39" s="67">
        <v>1940</v>
      </c>
      <c r="L39" s="202">
        <v>809</v>
      </c>
      <c r="M39" s="202">
        <v>0</v>
      </c>
      <c r="N39" s="202">
        <v>507</v>
      </c>
      <c r="O39" s="26"/>
      <c r="P39" s="26"/>
      <c r="Q39" s="27">
        <v>1</v>
      </c>
      <c r="R39" s="26"/>
      <c r="S39" s="60" t="s">
        <v>2107</v>
      </c>
      <c r="T39" s="30"/>
      <c r="U39" s="26">
        <v>2216</v>
      </c>
      <c r="V39" s="28">
        <v>1108</v>
      </c>
      <c r="W39" s="26">
        <v>92</v>
      </c>
      <c r="X39" s="26">
        <f t="shared" si="0"/>
        <v>1104</v>
      </c>
      <c r="Y39" s="71"/>
      <c r="Z39" s="38" t="s">
        <v>2116</v>
      </c>
      <c r="AA39" s="38" t="s">
        <v>2095</v>
      </c>
      <c r="AB39" s="38" t="s">
        <v>2126</v>
      </c>
      <c r="AC39" s="38" t="s">
        <v>2127</v>
      </c>
      <c r="AD39" s="26" t="s">
        <v>2364</v>
      </c>
      <c r="AE39" s="38" t="s">
        <v>2095</v>
      </c>
      <c r="AF39" s="14" t="s">
        <v>2095</v>
      </c>
      <c r="AG39" s="53" t="s">
        <v>2201</v>
      </c>
      <c r="AH39" s="59">
        <v>4</v>
      </c>
      <c r="AI39" s="37" t="s">
        <v>2127</v>
      </c>
      <c r="AJ39" s="82"/>
      <c r="AK39" s="37">
        <v>197</v>
      </c>
      <c r="AL39" s="26">
        <v>0</v>
      </c>
      <c r="AM39" s="26">
        <v>7</v>
      </c>
      <c r="AN39" s="92">
        <v>0.50744740967613444</v>
      </c>
      <c r="AO39" s="26" t="s">
        <v>2365</v>
      </c>
      <c r="AP39" s="81"/>
      <c r="AQ39" s="26"/>
      <c r="AR39" s="26" t="s">
        <v>2107</v>
      </c>
    </row>
    <row r="40" spans="1:44" ht="29" x14ac:dyDescent="0.35">
      <c r="A40" s="35">
        <v>11</v>
      </c>
      <c r="B40" s="8" t="s">
        <v>1083</v>
      </c>
      <c r="C40" s="8" t="s">
        <v>1238</v>
      </c>
      <c r="D40" s="8" t="s">
        <v>2222</v>
      </c>
      <c r="E40" s="9" t="s">
        <v>1242</v>
      </c>
      <c r="F40" s="90" t="s">
        <v>2401</v>
      </c>
      <c r="G40" s="9">
        <v>2</v>
      </c>
      <c r="H40" s="26"/>
      <c r="I40" s="66" t="s">
        <v>486</v>
      </c>
      <c r="J40" s="202" t="s">
        <v>44</v>
      </c>
      <c r="K40" s="67">
        <v>1941</v>
      </c>
      <c r="L40" s="202">
        <v>450</v>
      </c>
      <c r="M40" s="202">
        <v>0</v>
      </c>
      <c r="N40" s="202">
        <v>160</v>
      </c>
      <c r="O40" s="26"/>
      <c r="P40" s="26"/>
      <c r="Q40" s="27">
        <v>0.87662337662337664</v>
      </c>
      <c r="R40" s="26"/>
      <c r="S40" s="60" t="s">
        <v>2107</v>
      </c>
      <c r="T40" s="30"/>
      <c r="U40" s="26">
        <v>3693</v>
      </c>
      <c r="V40" s="28">
        <v>1846.5</v>
      </c>
      <c r="W40" s="26">
        <v>139</v>
      </c>
      <c r="X40" s="26">
        <f t="shared" si="0"/>
        <v>1668</v>
      </c>
      <c r="Y40" s="71"/>
      <c r="Z40" s="38" t="s">
        <v>2116</v>
      </c>
      <c r="AA40" s="38" t="s">
        <v>2095</v>
      </c>
      <c r="AB40" s="38" t="s">
        <v>2117</v>
      </c>
      <c r="AC40" s="38" t="s">
        <v>2127</v>
      </c>
      <c r="AD40" s="26" t="s">
        <v>2186</v>
      </c>
      <c r="AE40" s="38" t="s">
        <v>2095</v>
      </c>
      <c r="AF40" s="14" t="s">
        <v>2095</v>
      </c>
      <c r="AG40" s="53" t="s">
        <v>2095</v>
      </c>
      <c r="AH40" s="59">
        <v>3</v>
      </c>
      <c r="AI40" s="37" t="s">
        <v>2127</v>
      </c>
      <c r="AJ40" s="82"/>
      <c r="AK40" s="37">
        <v>479</v>
      </c>
      <c r="AL40" s="26">
        <v>3</v>
      </c>
      <c r="AM40" s="26">
        <v>8</v>
      </c>
      <c r="AN40" s="92">
        <v>0.46454636583143943</v>
      </c>
      <c r="AO40" s="26" t="s">
        <v>2193</v>
      </c>
      <c r="AP40" s="81"/>
      <c r="AQ40" s="26"/>
      <c r="AR40" s="26" t="s">
        <v>2107</v>
      </c>
    </row>
    <row r="41" spans="1:44" x14ac:dyDescent="0.35">
      <c r="A41" s="31">
        <v>24</v>
      </c>
      <c r="B41" s="12" t="s">
        <v>145</v>
      </c>
      <c r="C41" s="12" t="s">
        <v>495</v>
      </c>
      <c r="D41" s="8" t="s">
        <v>2319</v>
      </c>
      <c r="E41" s="8" t="s">
        <v>499</v>
      </c>
      <c r="F41" s="90" t="s">
        <v>2424</v>
      </c>
      <c r="G41" s="8">
        <v>2</v>
      </c>
      <c r="H41" s="26"/>
      <c r="I41" s="66" t="s">
        <v>62</v>
      </c>
      <c r="J41" s="202" t="s">
        <v>37</v>
      </c>
      <c r="K41" s="67">
        <v>1942</v>
      </c>
      <c r="L41" s="202">
        <v>284</v>
      </c>
      <c r="M41" s="202">
        <v>0</v>
      </c>
      <c r="N41" s="202">
        <v>255</v>
      </c>
      <c r="O41" s="26"/>
      <c r="P41" s="26"/>
      <c r="Q41" s="27">
        <v>1</v>
      </c>
      <c r="R41" s="26"/>
      <c r="S41" s="60" t="s">
        <v>2107</v>
      </c>
      <c r="T41" s="30"/>
      <c r="U41" s="26">
        <v>1373</v>
      </c>
      <c r="V41" s="28">
        <v>686.5</v>
      </c>
      <c r="W41" s="26">
        <v>64</v>
      </c>
      <c r="X41" s="26">
        <f t="shared" si="0"/>
        <v>768</v>
      </c>
      <c r="Y41" s="71"/>
      <c r="Z41" s="38" t="s">
        <v>2116</v>
      </c>
      <c r="AA41" s="38" t="s">
        <v>2095</v>
      </c>
      <c r="AB41" s="38" t="s">
        <v>2126</v>
      </c>
      <c r="AC41" s="38" t="s">
        <v>2127</v>
      </c>
      <c r="AD41" s="26" t="s">
        <v>2198</v>
      </c>
      <c r="AE41" s="38" t="s">
        <v>2095</v>
      </c>
      <c r="AF41" s="14" t="s">
        <v>2095</v>
      </c>
      <c r="AG41" s="53" t="s">
        <v>2095</v>
      </c>
      <c r="AH41" s="59">
        <v>3</v>
      </c>
      <c r="AI41" s="37" t="s">
        <v>2127</v>
      </c>
      <c r="AJ41" s="82"/>
      <c r="AK41" s="37">
        <v>271</v>
      </c>
      <c r="AL41" s="26">
        <v>2</v>
      </c>
      <c r="AM41" s="26">
        <v>6</v>
      </c>
      <c r="AN41" s="92">
        <v>0.76998190934658894</v>
      </c>
      <c r="AO41" s="26" t="s">
        <v>2318</v>
      </c>
      <c r="AP41" s="81"/>
      <c r="AQ41" s="26"/>
      <c r="AR41" s="26" t="s">
        <v>2107</v>
      </c>
    </row>
    <row r="42" spans="1:44" x14ac:dyDescent="0.35">
      <c r="A42" s="35">
        <v>12</v>
      </c>
      <c r="B42" s="8" t="s">
        <v>1083</v>
      </c>
      <c r="C42" s="8" t="s">
        <v>1106</v>
      </c>
      <c r="D42" s="8" t="s">
        <v>2234</v>
      </c>
      <c r="E42" s="9" t="s">
        <v>1110</v>
      </c>
      <c r="F42" s="90" t="s">
        <v>2425</v>
      </c>
      <c r="G42" s="9">
        <v>2</v>
      </c>
      <c r="H42" s="26"/>
      <c r="I42" s="66" t="s">
        <v>36</v>
      </c>
      <c r="J42" s="202" t="s">
        <v>37</v>
      </c>
      <c r="K42" s="67">
        <v>1943</v>
      </c>
      <c r="L42" s="202">
        <v>300</v>
      </c>
      <c r="M42" s="202">
        <v>0</v>
      </c>
      <c r="N42" s="202">
        <v>356</v>
      </c>
      <c r="O42" s="26"/>
      <c r="P42" s="26" t="s">
        <v>2106</v>
      </c>
      <c r="Q42" s="27">
        <v>0.98780487804878048</v>
      </c>
      <c r="R42" s="26"/>
      <c r="S42" s="60" t="s">
        <v>2107</v>
      </c>
      <c r="T42" s="30"/>
      <c r="U42" s="26">
        <v>1848</v>
      </c>
      <c r="V42" s="28">
        <v>924</v>
      </c>
      <c r="W42" s="26">
        <v>75</v>
      </c>
      <c r="X42" s="26">
        <f t="shared" si="0"/>
        <v>900</v>
      </c>
      <c r="Y42" s="71"/>
      <c r="Z42" s="38" t="s">
        <v>2102</v>
      </c>
      <c r="AA42" s="38" t="s">
        <v>2095</v>
      </c>
      <c r="AB42" s="38" t="s">
        <v>2095</v>
      </c>
      <c r="AC42" s="38" t="s">
        <v>2127</v>
      </c>
      <c r="AD42" s="26" t="s">
        <v>2198</v>
      </c>
      <c r="AE42" s="38" t="s">
        <v>2129</v>
      </c>
      <c r="AF42" s="14" t="s">
        <v>2095</v>
      </c>
      <c r="AG42" s="53" t="s">
        <v>2095</v>
      </c>
      <c r="AH42" s="59">
        <v>2</v>
      </c>
      <c r="AI42" s="37" t="s">
        <v>2127</v>
      </c>
      <c r="AJ42" s="82"/>
      <c r="AK42" s="37">
        <v>650</v>
      </c>
      <c r="AL42" s="26">
        <v>2</v>
      </c>
      <c r="AM42" s="26">
        <v>12</v>
      </c>
      <c r="AN42" s="92">
        <v>0.32986384935795454</v>
      </c>
      <c r="AO42" s="26" t="s">
        <v>2177</v>
      </c>
      <c r="AP42" s="81"/>
      <c r="AQ42" s="26"/>
      <c r="AR42" s="26" t="s">
        <v>2107</v>
      </c>
    </row>
    <row r="43" spans="1:44" x14ac:dyDescent="0.35">
      <c r="A43" s="35">
        <v>12</v>
      </c>
      <c r="B43" s="8" t="s">
        <v>1083</v>
      </c>
      <c r="C43" s="8" t="s">
        <v>1136</v>
      </c>
      <c r="D43" s="8" t="s">
        <v>2426</v>
      </c>
      <c r="E43" s="9" t="s">
        <v>1140</v>
      </c>
      <c r="F43" s="9"/>
      <c r="G43" s="8">
        <v>3</v>
      </c>
      <c r="H43" s="26"/>
      <c r="I43" s="66" t="s">
        <v>412</v>
      </c>
      <c r="J43" s="202" t="s">
        <v>44</v>
      </c>
      <c r="K43" s="67">
        <v>1944</v>
      </c>
      <c r="L43" s="202">
        <v>206</v>
      </c>
      <c r="M43" s="202">
        <v>0</v>
      </c>
      <c r="N43" s="202">
        <v>187</v>
      </c>
      <c r="O43" s="26"/>
      <c r="P43" s="26"/>
      <c r="Q43" s="27">
        <v>0.7678571428571429</v>
      </c>
      <c r="R43" s="26"/>
      <c r="S43" s="60" t="s">
        <v>2107</v>
      </c>
      <c r="T43" s="30"/>
      <c r="U43" s="26">
        <v>830</v>
      </c>
      <c r="V43" s="28">
        <v>415</v>
      </c>
      <c r="W43" s="26">
        <v>54</v>
      </c>
      <c r="X43" s="26">
        <f t="shared" si="0"/>
        <v>648</v>
      </c>
      <c r="Y43" s="71"/>
      <c r="Z43" s="38" t="s">
        <v>2096</v>
      </c>
      <c r="AA43" s="38" t="s">
        <v>2097</v>
      </c>
      <c r="AB43" s="38" t="s">
        <v>2095</v>
      </c>
      <c r="AC43" s="38" t="s">
        <v>2127</v>
      </c>
      <c r="AD43" s="26"/>
      <c r="AE43" s="38" t="s">
        <v>2129</v>
      </c>
      <c r="AF43" s="14" t="s">
        <v>2095</v>
      </c>
      <c r="AG43" s="53" t="s">
        <v>2095</v>
      </c>
      <c r="AH43" s="59">
        <v>2</v>
      </c>
      <c r="AI43" s="37" t="s">
        <v>2127</v>
      </c>
      <c r="AJ43" s="82"/>
      <c r="AK43" s="37">
        <v>650</v>
      </c>
      <c r="AL43" s="26">
        <v>3</v>
      </c>
      <c r="AM43" s="26">
        <v>9</v>
      </c>
      <c r="AN43" s="92">
        <v>0.25044214346969507</v>
      </c>
      <c r="AO43" s="26" t="s">
        <v>2177</v>
      </c>
      <c r="AP43" s="81"/>
      <c r="AQ43" s="26" t="s">
        <v>2095</v>
      </c>
      <c r="AR43" s="26"/>
    </row>
    <row r="44" spans="1:44" x14ac:dyDescent="0.35">
      <c r="A44" s="31">
        <v>16</v>
      </c>
      <c r="B44" s="12" t="s">
        <v>29</v>
      </c>
      <c r="C44" s="12" t="s">
        <v>858</v>
      </c>
      <c r="D44" s="8" t="s">
        <v>2267</v>
      </c>
      <c r="E44" s="8" t="s">
        <v>861</v>
      </c>
      <c r="F44" s="90" t="s">
        <v>2427</v>
      </c>
      <c r="G44" s="8">
        <v>2</v>
      </c>
      <c r="H44" s="26" t="s">
        <v>2148</v>
      </c>
      <c r="I44" s="66" t="s">
        <v>862</v>
      </c>
      <c r="J44" s="202" t="s">
        <v>44</v>
      </c>
      <c r="K44" s="67">
        <v>1945</v>
      </c>
      <c r="L44" s="202">
        <v>718</v>
      </c>
      <c r="M44" s="202">
        <v>0</v>
      </c>
      <c r="N44" s="202">
        <v>693</v>
      </c>
      <c r="O44" s="26"/>
      <c r="P44" s="26"/>
      <c r="Q44" s="27">
        <v>0.69343065693430661</v>
      </c>
      <c r="R44" s="26"/>
      <c r="S44" s="60" t="s">
        <v>2107</v>
      </c>
      <c r="T44" s="30"/>
      <c r="U44" s="26">
        <v>3262</v>
      </c>
      <c r="V44" s="28">
        <v>1631</v>
      </c>
      <c r="W44" s="26">
        <v>185</v>
      </c>
      <c r="X44" s="26">
        <f t="shared" si="0"/>
        <v>2220</v>
      </c>
      <c r="Y44" s="71"/>
      <c r="Z44" s="38" t="s">
        <v>2116</v>
      </c>
      <c r="AA44" s="38" t="s">
        <v>2095</v>
      </c>
      <c r="AB44" s="38" t="s">
        <v>2095</v>
      </c>
      <c r="AC44" s="38" t="s">
        <v>2127</v>
      </c>
      <c r="AD44" s="26" t="s">
        <v>2269</v>
      </c>
      <c r="AE44" s="38" t="s">
        <v>2095</v>
      </c>
      <c r="AF44" s="14" t="s">
        <v>2095</v>
      </c>
      <c r="AG44" s="53" t="s">
        <v>2095</v>
      </c>
      <c r="AH44" s="59">
        <v>2</v>
      </c>
      <c r="AI44" s="37" t="s">
        <v>2127</v>
      </c>
      <c r="AJ44" s="82"/>
      <c r="AK44" s="37">
        <v>208</v>
      </c>
      <c r="AL44" s="26">
        <v>2</v>
      </c>
      <c r="AM44" s="26">
        <v>7</v>
      </c>
      <c r="AN44" s="92">
        <v>0.30391328702462123</v>
      </c>
      <c r="AO44" s="26" t="s">
        <v>2270</v>
      </c>
      <c r="AP44" s="81"/>
      <c r="AQ44" s="26"/>
      <c r="AR44" s="26" t="s">
        <v>2107</v>
      </c>
    </row>
    <row r="45" spans="1:44" x14ac:dyDescent="0.35">
      <c r="A45" s="35">
        <v>9</v>
      </c>
      <c r="B45" s="8" t="s">
        <v>1083</v>
      </c>
      <c r="C45" s="8" t="s">
        <v>1444</v>
      </c>
      <c r="D45" s="8" t="s">
        <v>2202</v>
      </c>
      <c r="E45" s="9" t="s">
        <v>1448</v>
      </c>
      <c r="F45" s="90" t="s">
        <v>2428</v>
      </c>
      <c r="G45" s="8">
        <v>3</v>
      </c>
      <c r="H45" s="26" t="s">
        <v>2137</v>
      </c>
      <c r="I45" s="66" t="s">
        <v>62</v>
      </c>
      <c r="J45" s="202" t="s">
        <v>37</v>
      </c>
      <c r="K45" s="67">
        <v>1946</v>
      </c>
      <c r="L45" s="202">
        <v>381</v>
      </c>
      <c r="M45" s="202">
        <v>0</v>
      </c>
      <c r="N45" s="202">
        <v>599</v>
      </c>
      <c r="O45" s="26"/>
      <c r="P45" s="26"/>
      <c r="Q45" s="27">
        <v>1</v>
      </c>
      <c r="R45" s="26"/>
      <c r="S45" s="60" t="s">
        <v>2107</v>
      </c>
      <c r="T45" s="30"/>
      <c r="U45" s="26">
        <v>961</v>
      </c>
      <c r="V45" s="28">
        <v>480.5</v>
      </c>
      <c r="W45" s="26">
        <v>43</v>
      </c>
      <c r="X45" s="26">
        <f t="shared" si="0"/>
        <v>516</v>
      </c>
      <c r="Y45" s="71"/>
      <c r="Z45" s="38" t="s">
        <v>2133</v>
      </c>
      <c r="AA45" s="38" t="s">
        <v>2097</v>
      </c>
      <c r="AB45" s="38" t="s">
        <v>2126</v>
      </c>
      <c r="AC45" s="38" t="s">
        <v>2095</v>
      </c>
      <c r="AD45" s="26"/>
      <c r="AE45" s="38" t="s">
        <v>2095</v>
      </c>
      <c r="AF45" s="26" t="s">
        <v>2098</v>
      </c>
      <c r="AG45" s="53" t="s">
        <v>2095</v>
      </c>
      <c r="AH45" s="59">
        <v>7</v>
      </c>
      <c r="AI45" s="26" t="s">
        <v>2099</v>
      </c>
      <c r="AJ45" s="82"/>
      <c r="AK45" s="37">
        <v>1286</v>
      </c>
      <c r="AL45" s="26">
        <v>5</v>
      </c>
      <c r="AM45" s="26">
        <v>10</v>
      </c>
      <c r="AN45" s="92">
        <v>0.27600397829545265</v>
      </c>
      <c r="AO45" s="26" t="s">
        <v>2177</v>
      </c>
      <c r="AP45" s="81"/>
      <c r="AQ45" s="26" t="s">
        <v>2107</v>
      </c>
      <c r="AR45" s="26" t="s">
        <v>2107</v>
      </c>
    </row>
    <row r="46" spans="1:44" x14ac:dyDescent="0.35">
      <c r="A46" s="20">
        <v>8</v>
      </c>
      <c r="B46" s="9" t="s">
        <v>1083</v>
      </c>
      <c r="C46" s="9" t="s">
        <v>1493</v>
      </c>
      <c r="D46" s="8" t="s">
        <v>2429</v>
      </c>
      <c r="E46" s="9" t="s">
        <v>1496</v>
      </c>
      <c r="F46" s="9"/>
      <c r="G46" s="8">
        <v>3</v>
      </c>
      <c r="H46" s="26"/>
      <c r="I46" s="66" t="s">
        <v>432</v>
      </c>
      <c r="J46" s="202" t="s">
        <v>44</v>
      </c>
      <c r="K46" s="67">
        <v>1947</v>
      </c>
      <c r="L46" s="202">
        <v>750</v>
      </c>
      <c r="M46" s="202">
        <v>0</v>
      </c>
      <c r="N46" s="202">
        <v>0</v>
      </c>
      <c r="O46" s="26"/>
      <c r="P46" s="26"/>
      <c r="Q46" s="27">
        <v>0.53947368421052633</v>
      </c>
      <c r="R46" s="26"/>
      <c r="S46" s="60" t="s">
        <v>2107</v>
      </c>
      <c r="T46" s="30"/>
      <c r="U46" s="26">
        <v>1184</v>
      </c>
      <c r="V46" s="28">
        <v>592</v>
      </c>
      <c r="W46" s="26">
        <v>50</v>
      </c>
      <c r="X46" s="26">
        <f t="shared" si="0"/>
        <v>600</v>
      </c>
      <c r="Y46" s="71"/>
      <c r="Z46" s="38" t="s">
        <v>2125</v>
      </c>
      <c r="AA46" s="38" t="s">
        <v>2097</v>
      </c>
      <c r="AB46" s="38" t="s">
        <v>2126</v>
      </c>
      <c r="AC46" s="38" t="s">
        <v>2095</v>
      </c>
      <c r="AD46" s="26"/>
      <c r="AE46" s="38" t="s">
        <v>2095</v>
      </c>
      <c r="AF46" s="26" t="s">
        <v>2098</v>
      </c>
      <c r="AG46" s="53" t="s">
        <v>2095</v>
      </c>
      <c r="AH46" s="59">
        <v>6</v>
      </c>
      <c r="AI46" s="26" t="s">
        <v>2099</v>
      </c>
      <c r="AJ46" s="82"/>
      <c r="AK46" s="37">
        <v>623</v>
      </c>
      <c r="AL46" s="26">
        <v>0</v>
      </c>
      <c r="AM46" s="26">
        <v>9</v>
      </c>
      <c r="AN46" s="92">
        <v>1.3741477141742424</v>
      </c>
      <c r="AO46" s="26" t="s">
        <v>2193</v>
      </c>
      <c r="AP46" s="81"/>
      <c r="AQ46" s="26" t="s">
        <v>2095</v>
      </c>
      <c r="AR46" s="26"/>
    </row>
    <row r="47" spans="1:44" x14ac:dyDescent="0.35">
      <c r="A47" s="35">
        <v>11</v>
      </c>
      <c r="B47" s="8" t="s">
        <v>1083</v>
      </c>
      <c r="C47" s="8" t="s">
        <v>1214</v>
      </c>
      <c r="D47" s="8" t="s">
        <v>2430</v>
      </c>
      <c r="E47" s="9" t="s">
        <v>1217</v>
      </c>
      <c r="F47" s="9"/>
      <c r="G47" s="8">
        <v>3</v>
      </c>
      <c r="H47" s="26" t="s">
        <v>2105</v>
      </c>
      <c r="I47" s="66" t="s">
        <v>62</v>
      </c>
      <c r="J47" s="202" t="s">
        <v>37</v>
      </c>
      <c r="K47" s="67">
        <v>1948</v>
      </c>
      <c r="L47" s="202">
        <v>401</v>
      </c>
      <c r="M47" s="202">
        <v>0</v>
      </c>
      <c r="N47" s="202">
        <v>358</v>
      </c>
      <c r="O47" s="26"/>
      <c r="P47" s="26"/>
      <c r="Q47" s="27">
        <v>1</v>
      </c>
      <c r="R47" s="26"/>
      <c r="S47" s="60" t="s">
        <v>2107</v>
      </c>
      <c r="T47" s="30"/>
      <c r="U47" s="26">
        <v>738</v>
      </c>
      <c r="V47" s="28">
        <v>369</v>
      </c>
      <c r="W47" s="26">
        <v>41</v>
      </c>
      <c r="X47" s="26">
        <f t="shared" si="0"/>
        <v>492</v>
      </c>
      <c r="Y47" s="71"/>
      <c r="Z47" s="38" t="s">
        <v>2125</v>
      </c>
      <c r="AA47" s="38" t="s">
        <v>2097</v>
      </c>
      <c r="AB47" s="38" t="s">
        <v>2126</v>
      </c>
      <c r="AC47" s="38" t="s">
        <v>2095</v>
      </c>
      <c r="AD47" s="26"/>
      <c r="AE47" s="38" t="s">
        <v>2095</v>
      </c>
      <c r="AF47" s="26" t="s">
        <v>2098</v>
      </c>
      <c r="AG47" s="53" t="s">
        <v>2095</v>
      </c>
      <c r="AH47" s="59">
        <v>6</v>
      </c>
      <c r="AI47" s="26" t="s">
        <v>2099</v>
      </c>
      <c r="AJ47" s="82"/>
      <c r="AK47" s="37">
        <v>479</v>
      </c>
      <c r="AL47" s="26">
        <v>1</v>
      </c>
      <c r="AM47" s="26">
        <v>8</v>
      </c>
      <c r="AN47" s="92">
        <v>1.7680091558636346</v>
      </c>
      <c r="AO47" s="26" t="s">
        <v>2431</v>
      </c>
      <c r="AP47" s="81"/>
      <c r="AQ47" s="26" t="s">
        <v>2107</v>
      </c>
      <c r="AR47" s="26"/>
    </row>
    <row r="48" spans="1:44" x14ac:dyDescent="0.35">
      <c r="A48" s="31">
        <v>17</v>
      </c>
      <c r="B48" s="12" t="s">
        <v>29</v>
      </c>
      <c r="C48" s="12" t="s">
        <v>793</v>
      </c>
      <c r="D48" s="8" t="s">
        <v>2275</v>
      </c>
      <c r="E48" s="8" t="s">
        <v>796</v>
      </c>
      <c r="F48" s="90" t="s">
        <v>2432</v>
      </c>
      <c r="G48" s="8">
        <v>3</v>
      </c>
      <c r="H48" s="26"/>
      <c r="I48" s="66" t="s">
        <v>36</v>
      </c>
      <c r="J48" s="202" t="s">
        <v>37</v>
      </c>
      <c r="K48" s="67">
        <v>1949</v>
      </c>
      <c r="L48" s="202">
        <v>630</v>
      </c>
      <c r="M48" s="202">
        <v>0</v>
      </c>
      <c r="N48" s="202">
        <v>200</v>
      </c>
      <c r="O48" s="26"/>
      <c r="P48" s="26" t="s">
        <v>2106</v>
      </c>
      <c r="Q48" s="27">
        <v>0.53968253968253965</v>
      </c>
      <c r="R48" s="26"/>
      <c r="S48" s="60" t="s">
        <v>2107</v>
      </c>
      <c r="T48" s="30"/>
      <c r="U48" s="26">
        <v>1156</v>
      </c>
      <c r="V48" s="28">
        <v>578</v>
      </c>
      <c r="W48" s="26">
        <v>60</v>
      </c>
      <c r="X48" s="26">
        <f t="shared" si="0"/>
        <v>720</v>
      </c>
      <c r="Y48" s="71"/>
      <c r="Z48" s="38" t="s">
        <v>2125</v>
      </c>
      <c r="AA48" s="38" t="s">
        <v>2097</v>
      </c>
      <c r="AB48" s="38" t="s">
        <v>2126</v>
      </c>
      <c r="AC48" s="38" t="s">
        <v>2095</v>
      </c>
      <c r="AD48" s="26"/>
      <c r="AE48" s="38" t="s">
        <v>2095</v>
      </c>
      <c r="AF48" s="26" t="s">
        <v>2277</v>
      </c>
      <c r="AG48" s="53" t="s">
        <v>2095</v>
      </c>
      <c r="AH48" s="59">
        <v>6</v>
      </c>
      <c r="AI48" s="26" t="s">
        <v>2099</v>
      </c>
      <c r="AJ48" s="82"/>
      <c r="AK48" s="37">
        <v>496</v>
      </c>
      <c r="AL48" s="26">
        <v>2</v>
      </c>
      <c r="AM48" s="26">
        <v>4</v>
      </c>
      <c r="AN48" s="92">
        <v>0.47718035273295456</v>
      </c>
      <c r="AO48" s="26" t="s">
        <v>2257</v>
      </c>
      <c r="AP48" s="81"/>
      <c r="AQ48" s="26" t="s">
        <v>2107</v>
      </c>
      <c r="AR48" s="26" t="s">
        <v>2107</v>
      </c>
    </row>
    <row r="49" spans="1:44" ht="29" x14ac:dyDescent="0.35">
      <c r="A49" s="35">
        <v>2</v>
      </c>
      <c r="B49" s="8" t="s">
        <v>1649</v>
      </c>
      <c r="C49" s="8" t="s">
        <v>1924</v>
      </c>
      <c r="D49" s="8" t="s">
        <v>2135</v>
      </c>
      <c r="E49" s="9" t="s">
        <v>1927</v>
      </c>
      <c r="F49" s="90" t="s">
        <v>2433</v>
      </c>
      <c r="G49" s="8">
        <v>3</v>
      </c>
      <c r="H49" s="26" t="s">
        <v>2137</v>
      </c>
      <c r="I49" s="66" t="s">
        <v>62</v>
      </c>
      <c r="J49" s="202" t="s">
        <v>37</v>
      </c>
      <c r="K49" s="67">
        <v>1959</v>
      </c>
      <c r="L49" s="202">
        <v>299</v>
      </c>
      <c r="M49" s="202">
        <v>0</v>
      </c>
      <c r="N49" s="202">
        <v>300</v>
      </c>
      <c r="O49" s="26"/>
      <c r="P49" s="26"/>
      <c r="Q49" s="27">
        <v>1</v>
      </c>
      <c r="R49" s="26"/>
      <c r="S49" s="60" t="s">
        <v>2095</v>
      </c>
      <c r="T49" s="30"/>
      <c r="U49" s="26">
        <v>663</v>
      </c>
      <c r="V49" s="28">
        <v>331.5</v>
      </c>
      <c r="W49" s="26">
        <v>39</v>
      </c>
      <c r="X49" s="26">
        <f t="shared" ref="X49:X80" si="1">W49*12</f>
        <v>468</v>
      </c>
      <c r="Y49" s="71"/>
      <c r="Z49" s="38" t="s">
        <v>2125</v>
      </c>
      <c r="AA49" s="38" t="s">
        <v>2097</v>
      </c>
      <c r="AB49" s="38" t="s">
        <v>2095</v>
      </c>
      <c r="AC49" s="38" t="s">
        <v>2095</v>
      </c>
      <c r="AD49" s="26"/>
      <c r="AE49" s="38" t="s">
        <v>2095</v>
      </c>
      <c r="AF49" s="26" t="s">
        <v>2098</v>
      </c>
      <c r="AG49" s="53" t="s">
        <v>2095</v>
      </c>
      <c r="AH49" s="59">
        <v>5</v>
      </c>
      <c r="AI49" s="26" t="s">
        <v>2099</v>
      </c>
      <c r="AJ49" s="82"/>
      <c r="AK49" s="37">
        <v>568</v>
      </c>
      <c r="AL49" s="26">
        <v>8</v>
      </c>
      <c r="AM49" s="26">
        <v>30</v>
      </c>
      <c r="AN49" s="92">
        <v>0.66223579753030304</v>
      </c>
      <c r="AO49" s="26" t="s">
        <v>2134</v>
      </c>
      <c r="AP49" s="81"/>
      <c r="AQ49" s="26" t="s">
        <v>2107</v>
      </c>
      <c r="AR49" s="26" t="s">
        <v>2107</v>
      </c>
    </row>
    <row r="50" spans="1:44" x14ac:dyDescent="0.35">
      <c r="A50" s="31">
        <v>22</v>
      </c>
      <c r="B50" s="12" t="s">
        <v>29</v>
      </c>
      <c r="C50" s="12" t="s">
        <v>571</v>
      </c>
      <c r="D50" s="8" t="s">
        <v>2306</v>
      </c>
      <c r="E50" s="8" t="s">
        <v>575</v>
      </c>
      <c r="F50" s="90" t="s">
        <v>2432</v>
      </c>
      <c r="G50" s="8">
        <v>3</v>
      </c>
      <c r="H50" s="26" t="s">
        <v>2105</v>
      </c>
      <c r="I50" s="66" t="s">
        <v>62</v>
      </c>
      <c r="J50" s="202" t="s">
        <v>37</v>
      </c>
      <c r="K50" s="67">
        <v>1951</v>
      </c>
      <c r="L50" s="202">
        <v>396</v>
      </c>
      <c r="M50" s="202">
        <v>0</v>
      </c>
      <c r="N50" s="202">
        <v>385</v>
      </c>
      <c r="O50" s="26"/>
      <c r="P50" s="26"/>
      <c r="Q50" s="27">
        <v>1</v>
      </c>
      <c r="R50" s="26"/>
      <c r="S50" s="60" t="s">
        <v>2095</v>
      </c>
      <c r="T50" s="30"/>
      <c r="U50" s="26">
        <v>806</v>
      </c>
      <c r="V50" s="28">
        <v>403</v>
      </c>
      <c r="W50" s="26">
        <v>43</v>
      </c>
      <c r="X50" s="26">
        <f t="shared" si="1"/>
        <v>516</v>
      </c>
      <c r="Y50" s="71"/>
      <c r="Z50" s="38" t="s">
        <v>2125</v>
      </c>
      <c r="AA50" s="38" t="s">
        <v>2097</v>
      </c>
      <c r="AB50" s="38" t="s">
        <v>2126</v>
      </c>
      <c r="AC50" s="38" t="s">
        <v>2095</v>
      </c>
      <c r="AD50" s="26"/>
      <c r="AE50" s="38" t="s">
        <v>2095</v>
      </c>
      <c r="AF50" s="26" t="s">
        <v>2098</v>
      </c>
      <c r="AG50" s="53" t="s">
        <v>2095</v>
      </c>
      <c r="AH50" s="59">
        <v>6</v>
      </c>
      <c r="AI50" s="26" t="s">
        <v>2099</v>
      </c>
      <c r="AJ50" s="82"/>
      <c r="AK50" s="37">
        <v>213</v>
      </c>
      <c r="AL50" s="26">
        <v>0</v>
      </c>
      <c r="AM50" s="26">
        <v>6</v>
      </c>
      <c r="AN50" s="92">
        <v>1.290207052784091</v>
      </c>
      <c r="AO50" s="26" t="s">
        <v>2305</v>
      </c>
      <c r="AP50" s="81"/>
      <c r="AQ50" s="26" t="s">
        <v>2107</v>
      </c>
      <c r="AR50" s="26" t="s">
        <v>2107</v>
      </c>
    </row>
    <row r="51" spans="1:44" ht="29" x14ac:dyDescent="0.35">
      <c r="A51" s="35">
        <v>2</v>
      </c>
      <c r="B51" s="8" t="s">
        <v>1649</v>
      </c>
      <c r="C51" s="8" t="s">
        <v>1939</v>
      </c>
      <c r="D51" s="8" t="s">
        <v>2138</v>
      </c>
      <c r="E51" s="9" t="s">
        <v>1942</v>
      </c>
      <c r="F51" s="90" t="s">
        <v>2434</v>
      </c>
      <c r="G51" s="8">
        <v>3</v>
      </c>
      <c r="H51" s="26"/>
      <c r="I51" s="66" t="s">
        <v>55</v>
      </c>
      <c r="J51" s="202" t="s">
        <v>44</v>
      </c>
      <c r="K51" s="67">
        <v>1960</v>
      </c>
      <c r="L51" s="202">
        <v>300</v>
      </c>
      <c r="M51" s="202">
        <v>0</v>
      </c>
      <c r="N51" s="202">
        <v>366</v>
      </c>
      <c r="O51" s="26"/>
      <c r="P51" s="26"/>
      <c r="Q51" s="27">
        <v>0.8571428571428571</v>
      </c>
      <c r="R51" s="26"/>
      <c r="S51" s="60" t="s">
        <v>2095</v>
      </c>
      <c r="T51" s="30"/>
      <c r="U51" s="26">
        <v>974</v>
      </c>
      <c r="V51" s="28">
        <v>487</v>
      </c>
      <c r="W51" s="26">
        <v>49</v>
      </c>
      <c r="X51" s="26">
        <f t="shared" si="1"/>
        <v>588</v>
      </c>
      <c r="Y51" s="71"/>
      <c r="Z51" s="38" t="s">
        <v>2125</v>
      </c>
      <c r="AA51" s="38" t="s">
        <v>2097</v>
      </c>
      <c r="AB51" s="38" t="s">
        <v>2095</v>
      </c>
      <c r="AC51" s="38" t="s">
        <v>2095</v>
      </c>
      <c r="AD51" s="26"/>
      <c r="AE51" s="38" t="s">
        <v>2095</v>
      </c>
      <c r="AF51" s="26" t="s">
        <v>2098</v>
      </c>
      <c r="AG51" s="53" t="s">
        <v>2095</v>
      </c>
      <c r="AH51" s="59">
        <v>5</v>
      </c>
      <c r="AI51" s="26" t="s">
        <v>2099</v>
      </c>
      <c r="AJ51" s="82"/>
      <c r="AK51" s="37">
        <v>568</v>
      </c>
      <c r="AL51" s="26">
        <v>1</v>
      </c>
      <c r="AM51" s="26">
        <v>18</v>
      </c>
      <c r="AN51" s="92">
        <v>0.3689557209621212</v>
      </c>
      <c r="AO51" s="26" t="s">
        <v>2140</v>
      </c>
      <c r="AP51" s="81"/>
      <c r="AQ51" s="26" t="s">
        <v>2107</v>
      </c>
      <c r="AR51" s="26" t="s">
        <v>2107</v>
      </c>
    </row>
    <row r="52" spans="1:44" x14ac:dyDescent="0.35">
      <c r="A52" s="31">
        <v>27</v>
      </c>
      <c r="B52" s="12" t="s">
        <v>145</v>
      </c>
      <c r="C52" s="12" t="s">
        <v>295</v>
      </c>
      <c r="D52" s="8" t="s">
        <v>2435</v>
      </c>
      <c r="E52" s="8" t="s">
        <v>298</v>
      </c>
      <c r="F52" s="8"/>
      <c r="G52" s="8">
        <v>3</v>
      </c>
      <c r="H52" s="26" t="s">
        <v>2105</v>
      </c>
      <c r="I52" s="66" t="s">
        <v>62</v>
      </c>
      <c r="J52" s="202" t="s">
        <v>37</v>
      </c>
      <c r="K52" s="67">
        <v>1953</v>
      </c>
      <c r="L52" s="202">
        <v>0</v>
      </c>
      <c r="M52" s="202">
        <v>0</v>
      </c>
      <c r="N52" s="202">
        <v>232</v>
      </c>
      <c r="O52" s="26"/>
      <c r="P52" s="26"/>
      <c r="Q52" s="27">
        <v>0.98461538461538467</v>
      </c>
      <c r="R52" s="26"/>
      <c r="S52" s="60" t="s">
        <v>2095</v>
      </c>
      <c r="T52" s="30"/>
      <c r="U52" s="26">
        <v>1069</v>
      </c>
      <c r="V52" s="28">
        <v>534.5</v>
      </c>
      <c r="W52" s="26">
        <v>60</v>
      </c>
      <c r="X52" s="26">
        <f t="shared" si="1"/>
        <v>720</v>
      </c>
      <c r="Y52" s="71"/>
      <c r="Z52" s="38" t="s">
        <v>2125</v>
      </c>
      <c r="AA52" s="38" t="s">
        <v>2097</v>
      </c>
      <c r="AB52" s="38" t="s">
        <v>2126</v>
      </c>
      <c r="AC52" s="38" t="s">
        <v>2095</v>
      </c>
      <c r="AD52" s="26"/>
      <c r="AE52" s="38" t="s">
        <v>2095</v>
      </c>
      <c r="AF52" s="26" t="s">
        <v>2277</v>
      </c>
      <c r="AG52" s="53" t="s">
        <v>2095</v>
      </c>
      <c r="AH52" s="59">
        <v>6</v>
      </c>
      <c r="AI52" s="26" t="s">
        <v>2099</v>
      </c>
      <c r="AJ52" s="82"/>
      <c r="AK52" s="37">
        <v>311</v>
      </c>
      <c r="AL52" s="26">
        <v>2</v>
      </c>
      <c r="AM52" s="26">
        <v>3</v>
      </c>
      <c r="AN52" s="92">
        <v>0.53850249424053032</v>
      </c>
      <c r="AO52" s="26" t="s">
        <v>2337</v>
      </c>
      <c r="AP52" s="81"/>
      <c r="AQ52" s="26" t="s">
        <v>2107</v>
      </c>
      <c r="AR52" s="26"/>
    </row>
    <row r="53" spans="1:44" x14ac:dyDescent="0.35">
      <c r="A53" s="31">
        <v>28</v>
      </c>
      <c r="B53" s="12" t="s">
        <v>145</v>
      </c>
      <c r="C53" s="12" t="s">
        <v>268</v>
      </c>
      <c r="D53" s="8" t="s">
        <v>2347</v>
      </c>
      <c r="E53" s="8" t="s">
        <v>272</v>
      </c>
      <c r="F53" s="90" t="s">
        <v>2436</v>
      </c>
      <c r="G53" s="8">
        <v>3</v>
      </c>
      <c r="H53" s="26" t="s">
        <v>2105</v>
      </c>
      <c r="I53" s="66" t="s">
        <v>62</v>
      </c>
      <c r="J53" s="202" t="s">
        <v>37</v>
      </c>
      <c r="K53" s="67">
        <v>1954</v>
      </c>
      <c r="L53" s="202">
        <v>299</v>
      </c>
      <c r="M53" s="202">
        <v>0</v>
      </c>
      <c r="N53" s="202">
        <v>366</v>
      </c>
      <c r="O53" s="26"/>
      <c r="P53" s="26"/>
      <c r="Q53" s="27">
        <v>1</v>
      </c>
      <c r="R53" s="26"/>
      <c r="S53" s="60" t="s">
        <v>2107</v>
      </c>
      <c r="T53" s="30"/>
      <c r="U53" s="26">
        <v>626</v>
      </c>
      <c r="V53" s="28">
        <v>313</v>
      </c>
      <c r="W53" s="26">
        <v>37</v>
      </c>
      <c r="X53" s="26">
        <f t="shared" si="1"/>
        <v>444</v>
      </c>
      <c r="Y53" s="71"/>
      <c r="Z53" s="38" t="s">
        <v>2125</v>
      </c>
      <c r="AA53" s="38" t="s">
        <v>2097</v>
      </c>
      <c r="AB53" s="38" t="s">
        <v>2126</v>
      </c>
      <c r="AC53" s="38" t="s">
        <v>2095</v>
      </c>
      <c r="AD53" s="26"/>
      <c r="AE53" s="38" t="s">
        <v>2095</v>
      </c>
      <c r="AF53" s="26" t="s">
        <v>2098</v>
      </c>
      <c r="AG53" s="53" t="s">
        <v>2095</v>
      </c>
      <c r="AH53" s="59">
        <v>6</v>
      </c>
      <c r="AI53" s="26" t="s">
        <v>2099</v>
      </c>
      <c r="AJ53" s="82"/>
      <c r="AK53" s="37">
        <v>260</v>
      </c>
      <c r="AL53" s="26">
        <v>3</v>
      </c>
      <c r="AM53" s="26">
        <v>35</v>
      </c>
      <c r="AN53" s="92">
        <v>0.6707635992708314</v>
      </c>
      <c r="AO53" s="26" t="s">
        <v>2349</v>
      </c>
      <c r="AP53" s="81"/>
      <c r="AQ53" s="26" t="s">
        <v>2107</v>
      </c>
      <c r="AR53" s="26" t="s">
        <v>2107</v>
      </c>
    </row>
    <row r="54" spans="1:44" ht="29" x14ac:dyDescent="0.35">
      <c r="A54" s="35">
        <v>15</v>
      </c>
      <c r="B54" s="8" t="s">
        <v>29</v>
      </c>
      <c r="C54" s="8" t="s">
        <v>898</v>
      </c>
      <c r="D54" s="8" t="s">
        <v>2254</v>
      </c>
      <c r="E54" s="9" t="s">
        <v>902</v>
      </c>
      <c r="F54" s="90" t="s">
        <v>2437</v>
      </c>
      <c r="G54" s="8">
        <v>3</v>
      </c>
      <c r="H54" s="26" t="s">
        <v>2105</v>
      </c>
      <c r="I54" s="66" t="s">
        <v>62</v>
      </c>
      <c r="J54" s="202" t="s">
        <v>37</v>
      </c>
      <c r="K54" s="67">
        <v>1976</v>
      </c>
      <c r="L54" s="202">
        <v>265</v>
      </c>
      <c r="M54" s="202" t="s">
        <v>2256</v>
      </c>
      <c r="N54" s="202">
        <v>159</v>
      </c>
      <c r="O54" s="26"/>
      <c r="P54" s="26"/>
      <c r="Q54" s="27">
        <v>1</v>
      </c>
      <c r="R54" s="26"/>
      <c r="S54" s="60" t="s">
        <v>2095</v>
      </c>
      <c r="T54" s="30"/>
      <c r="U54" s="26">
        <v>847</v>
      </c>
      <c r="V54" s="28">
        <v>423.5</v>
      </c>
      <c r="W54" s="26">
        <v>43</v>
      </c>
      <c r="X54" s="26">
        <f t="shared" si="1"/>
        <v>516</v>
      </c>
      <c r="Y54" s="71"/>
      <c r="Z54" s="38" t="s">
        <v>2125</v>
      </c>
      <c r="AA54" s="38" t="s">
        <v>2097</v>
      </c>
      <c r="AB54" s="38" t="s">
        <v>2095</v>
      </c>
      <c r="AC54" s="38" t="s">
        <v>2095</v>
      </c>
      <c r="AD54" s="26"/>
      <c r="AE54" s="38" t="s">
        <v>2095</v>
      </c>
      <c r="AF54" s="26" t="s">
        <v>2098</v>
      </c>
      <c r="AG54" s="53" t="s">
        <v>2095</v>
      </c>
      <c r="AH54" s="59">
        <v>5</v>
      </c>
      <c r="AI54" s="26" t="s">
        <v>2099</v>
      </c>
      <c r="AJ54" s="82"/>
      <c r="AK54" s="37">
        <v>162</v>
      </c>
      <c r="AL54" s="26">
        <v>4</v>
      </c>
      <c r="AM54" s="26">
        <v>10</v>
      </c>
      <c r="AN54" s="92">
        <v>1.4833433613541667</v>
      </c>
      <c r="AO54" s="26" t="s">
        <v>2257</v>
      </c>
      <c r="AP54" s="81"/>
      <c r="AQ54" s="26" t="s">
        <v>2107</v>
      </c>
      <c r="AR54" s="26" t="s">
        <v>2107</v>
      </c>
    </row>
    <row r="55" spans="1:44" x14ac:dyDescent="0.35">
      <c r="A55" s="35">
        <v>15</v>
      </c>
      <c r="B55" s="8" t="s">
        <v>29</v>
      </c>
      <c r="C55" s="8" t="s">
        <v>906</v>
      </c>
      <c r="D55" s="8" t="s">
        <v>2258</v>
      </c>
      <c r="E55" s="9" t="s">
        <v>910</v>
      </c>
      <c r="F55" s="90" t="s">
        <v>2438</v>
      </c>
      <c r="G55" s="8">
        <v>3</v>
      </c>
      <c r="H55" s="26" t="s">
        <v>2105</v>
      </c>
      <c r="I55" s="66" t="s">
        <v>62</v>
      </c>
      <c r="J55" s="202" t="s">
        <v>37</v>
      </c>
      <c r="K55" s="67">
        <v>1977</v>
      </c>
      <c r="L55" s="202">
        <v>288</v>
      </c>
      <c r="M55" s="202">
        <v>0</v>
      </c>
      <c r="N55" s="202">
        <v>351</v>
      </c>
      <c r="O55" s="26"/>
      <c r="P55" s="26"/>
      <c r="Q55" s="27">
        <v>1</v>
      </c>
      <c r="R55" s="26"/>
      <c r="S55" s="60" t="s">
        <v>2107</v>
      </c>
      <c r="T55" s="30"/>
      <c r="U55" s="26">
        <v>722</v>
      </c>
      <c r="V55" s="28">
        <v>361</v>
      </c>
      <c r="W55" s="26">
        <v>34</v>
      </c>
      <c r="X55" s="26">
        <f t="shared" si="1"/>
        <v>408</v>
      </c>
      <c r="Y55" s="71"/>
      <c r="Z55" s="38" t="s">
        <v>2171</v>
      </c>
      <c r="AA55" s="38" t="s">
        <v>2097</v>
      </c>
      <c r="AB55" s="38" t="s">
        <v>2126</v>
      </c>
      <c r="AC55" s="38" t="s">
        <v>2095</v>
      </c>
      <c r="AD55" s="26"/>
      <c r="AE55" s="38" t="s">
        <v>2095</v>
      </c>
      <c r="AF55" s="26" t="s">
        <v>2098</v>
      </c>
      <c r="AG55" s="53" t="s">
        <v>2095</v>
      </c>
      <c r="AH55" s="59">
        <v>5</v>
      </c>
      <c r="AI55" s="26" t="s">
        <v>2099</v>
      </c>
      <c r="AJ55" s="82"/>
      <c r="AK55" s="37">
        <v>162</v>
      </c>
      <c r="AL55" s="26">
        <v>2</v>
      </c>
      <c r="AM55" s="26">
        <v>10</v>
      </c>
      <c r="AN55" s="92">
        <v>1.4080022970871193</v>
      </c>
      <c r="AO55" s="26" t="s">
        <v>2260</v>
      </c>
      <c r="AP55" s="81"/>
      <c r="AQ55" s="26" t="s">
        <v>2107</v>
      </c>
      <c r="AR55" s="26" t="s">
        <v>2107</v>
      </c>
    </row>
    <row r="56" spans="1:44" x14ac:dyDescent="0.35">
      <c r="A56" s="35">
        <v>15</v>
      </c>
      <c r="B56" s="8" t="s">
        <v>29</v>
      </c>
      <c r="C56" s="8" t="s">
        <v>875</v>
      </c>
      <c r="D56" s="8" t="s">
        <v>2103</v>
      </c>
      <c r="E56" s="9" t="s">
        <v>878</v>
      </c>
      <c r="F56" s="9"/>
      <c r="G56" s="8">
        <v>3</v>
      </c>
      <c r="H56" s="26" t="s">
        <v>2105</v>
      </c>
      <c r="I56" s="66" t="s">
        <v>62</v>
      </c>
      <c r="J56" s="202" t="s">
        <v>37</v>
      </c>
      <c r="K56" s="67">
        <v>1998</v>
      </c>
      <c r="L56" s="202">
        <v>300</v>
      </c>
      <c r="M56" s="202">
        <v>0</v>
      </c>
      <c r="N56" s="202">
        <v>205</v>
      </c>
      <c r="O56" s="26"/>
      <c r="P56" s="26" t="s">
        <v>2106</v>
      </c>
      <c r="Q56" s="27">
        <v>1</v>
      </c>
      <c r="R56" s="26"/>
      <c r="S56" s="60" t="s">
        <v>2107</v>
      </c>
      <c r="T56" s="30"/>
      <c r="U56" s="26">
        <v>657</v>
      </c>
      <c r="V56" s="28">
        <v>328.5</v>
      </c>
      <c r="W56" s="26">
        <v>46</v>
      </c>
      <c r="X56" s="26">
        <f t="shared" si="1"/>
        <v>552</v>
      </c>
      <c r="Y56" s="71"/>
      <c r="Z56" s="38" t="s">
        <v>2096</v>
      </c>
      <c r="AA56" s="38" t="s">
        <v>2097</v>
      </c>
      <c r="AB56" s="38" t="s">
        <v>2095</v>
      </c>
      <c r="AC56" s="38" t="s">
        <v>2095</v>
      </c>
      <c r="AD56" s="26"/>
      <c r="AE56" s="38" t="s">
        <v>2095</v>
      </c>
      <c r="AF56" s="26" t="s">
        <v>2098</v>
      </c>
      <c r="AG56" s="53" t="s">
        <v>2095</v>
      </c>
      <c r="AH56" s="59">
        <v>4</v>
      </c>
      <c r="AI56" s="26" t="s">
        <v>2099</v>
      </c>
      <c r="AJ56" s="82"/>
      <c r="AK56" s="37">
        <v>162</v>
      </c>
      <c r="AL56" s="26">
        <v>2</v>
      </c>
      <c r="AM56" s="26">
        <v>26</v>
      </c>
      <c r="AN56" s="92">
        <v>0.95210340612499811</v>
      </c>
      <c r="AO56" s="26" t="s">
        <v>2108</v>
      </c>
      <c r="AP56" s="81"/>
      <c r="AQ56" s="26" t="s">
        <v>2107</v>
      </c>
      <c r="AR56" s="26"/>
    </row>
    <row r="57" spans="1:44" x14ac:dyDescent="0.35">
      <c r="A57" s="35">
        <v>15</v>
      </c>
      <c r="B57" s="8" t="s">
        <v>29</v>
      </c>
      <c r="C57" s="8" t="s">
        <v>879</v>
      </c>
      <c r="D57" s="8" t="s">
        <v>2439</v>
      </c>
      <c r="E57" s="9" t="s">
        <v>882</v>
      </c>
      <c r="F57" s="9"/>
      <c r="G57" s="8">
        <v>3</v>
      </c>
      <c r="H57" s="26"/>
      <c r="I57" s="66" t="s">
        <v>412</v>
      </c>
      <c r="J57" s="202" t="s">
        <v>44</v>
      </c>
      <c r="K57" s="67">
        <v>1999</v>
      </c>
      <c r="L57" s="202">
        <v>180</v>
      </c>
      <c r="M57" s="202" t="s">
        <v>2440</v>
      </c>
      <c r="N57" s="202">
        <v>385</v>
      </c>
      <c r="O57" s="26"/>
      <c r="P57" s="26"/>
      <c r="Q57" s="27">
        <v>0.94594594594594594</v>
      </c>
      <c r="R57" s="26"/>
      <c r="S57" s="60" t="s">
        <v>2095</v>
      </c>
      <c r="T57" s="30"/>
      <c r="U57" s="26">
        <v>577</v>
      </c>
      <c r="V57" s="28">
        <v>288.5</v>
      </c>
      <c r="W57" s="26">
        <v>31</v>
      </c>
      <c r="X57" s="26">
        <f t="shared" si="1"/>
        <v>372</v>
      </c>
      <c r="Y57" s="71"/>
      <c r="Z57" s="38" t="s">
        <v>2096</v>
      </c>
      <c r="AA57" s="38" t="s">
        <v>2097</v>
      </c>
      <c r="AB57" s="38" t="s">
        <v>2095</v>
      </c>
      <c r="AC57" s="38" t="s">
        <v>2095</v>
      </c>
      <c r="AD57" s="26"/>
      <c r="AE57" s="38" t="s">
        <v>2095</v>
      </c>
      <c r="AF57" s="26" t="s">
        <v>2098</v>
      </c>
      <c r="AG57" s="53" t="s">
        <v>2095</v>
      </c>
      <c r="AH57" s="59">
        <v>4</v>
      </c>
      <c r="AI57" s="26" t="s">
        <v>2099</v>
      </c>
      <c r="AJ57" s="82"/>
      <c r="AK57" s="37">
        <v>162</v>
      </c>
      <c r="AL57" s="26">
        <v>3</v>
      </c>
      <c r="AM57" s="26">
        <v>3</v>
      </c>
      <c r="AN57" s="92">
        <v>0.75906047793181819</v>
      </c>
      <c r="AO57" s="26" t="s">
        <v>2441</v>
      </c>
      <c r="AP57" s="81"/>
      <c r="AQ57" s="26" t="s">
        <v>2107</v>
      </c>
      <c r="AR57" s="26"/>
    </row>
    <row r="58" spans="1:44" x14ac:dyDescent="0.35">
      <c r="A58" s="31">
        <v>18</v>
      </c>
      <c r="B58" s="12" t="s">
        <v>29</v>
      </c>
      <c r="C58" s="12" t="s">
        <v>710</v>
      </c>
      <c r="D58" s="8" t="s">
        <v>2278</v>
      </c>
      <c r="E58" s="8" t="s">
        <v>713</v>
      </c>
      <c r="F58" s="90" t="s">
        <v>2442</v>
      </c>
      <c r="G58" s="8">
        <v>3</v>
      </c>
      <c r="H58" s="26" t="s">
        <v>2105</v>
      </c>
      <c r="I58" s="66" t="s">
        <v>62</v>
      </c>
      <c r="J58" s="202" t="s">
        <v>37</v>
      </c>
      <c r="K58" s="67">
        <v>1950</v>
      </c>
      <c r="L58" s="202">
        <v>486</v>
      </c>
      <c r="M58" s="202">
        <v>0</v>
      </c>
      <c r="N58" s="202">
        <v>196</v>
      </c>
      <c r="O58" s="26"/>
      <c r="P58" s="26"/>
      <c r="Q58" s="27">
        <v>1</v>
      </c>
      <c r="R58" s="26"/>
      <c r="S58" s="60" t="s">
        <v>2095</v>
      </c>
      <c r="T58" s="30"/>
      <c r="U58" s="26">
        <v>817</v>
      </c>
      <c r="V58" s="28">
        <v>408.5</v>
      </c>
      <c r="W58" s="26">
        <v>42</v>
      </c>
      <c r="X58" s="26">
        <f t="shared" si="1"/>
        <v>504</v>
      </c>
      <c r="Y58" s="71"/>
      <c r="Z58" s="38" t="s">
        <v>2125</v>
      </c>
      <c r="AA58" s="38" t="s">
        <v>2097</v>
      </c>
      <c r="AB58" s="38" t="s">
        <v>2126</v>
      </c>
      <c r="AC58" s="38" t="s">
        <v>2095</v>
      </c>
      <c r="AD58" s="26"/>
      <c r="AE58" s="38" t="s">
        <v>2095</v>
      </c>
      <c r="AF58" s="26" t="s">
        <v>2098</v>
      </c>
      <c r="AG58" s="53" t="s">
        <v>2095</v>
      </c>
      <c r="AH58" s="59">
        <v>6</v>
      </c>
      <c r="AI58" s="26" t="s">
        <v>2099</v>
      </c>
      <c r="AJ58" s="82"/>
      <c r="AK58" s="37">
        <v>219</v>
      </c>
      <c r="AL58" s="26">
        <v>2</v>
      </c>
      <c r="AM58" s="26">
        <v>6</v>
      </c>
      <c r="AN58" s="92">
        <v>0.50567372910037689</v>
      </c>
      <c r="AO58" s="26" t="s">
        <v>2280</v>
      </c>
      <c r="AP58" s="81"/>
      <c r="AQ58" s="26" t="s">
        <v>2107</v>
      </c>
      <c r="AR58" s="26" t="s">
        <v>2107</v>
      </c>
    </row>
    <row r="59" spans="1:44" x14ac:dyDescent="0.35">
      <c r="A59" s="31">
        <v>18</v>
      </c>
      <c r="B59" s="12" t="s">
        <v>29</v>
      </c>
      <c r="C59" s="12" t="s">
        <v>717</v>
      </c>
      <c r="D59" s="8" t="s">
        <v>2281</v>
      </c>
      <c r="E59" s="8" t="s">
        <v>720</v>
      </c>
      <c r="F59" s="90" t="s">
        <v>2442</v>
      </c>
      <c r="G59" s="8">
        <v>3</v>
      </c>
      <c r="H59" s="26" t="s">
        <v>2148</v>
      </c>
      <c r="I59" s="66" t="s">
        <v>36</v>
      </c>
      <c r="J59" s="202" t="s">
        <v>37</v>
      </c>
      <c r="K59" s="67">
        <v>2012</v>
      </c>
      <c r="L59" s="202">
        <v>448</v>
      </c>
      <c r="M59" s="202">
        <v>0</v>
      </c>
      <c r="N59" s="202">
        <v>285</v>
      </c>
      <c r="O59" s="26"/>
      <c r="P59" s="26"/>
      <c r="Q59" s="27">
        <v>0.97959183673469385</v>
      </c>
      <c r="R59" s="26"/>
      <c r="S59" s="60" t="s">
        <v>2107</v>
      </c>
      <c r="T59" s="30"/>
      <c r="U59" s="26">
        <v>759</v>
      </c>
      <c r="V59" s="28">
        <v>379.5</v>
      </c>
      <c r="W59" s="26">
        <v>55</v>
      </c>
      <c r="X59" s="26">
        <f t="shared" si="1"/>
        <v>660</v>
      </c>
      <c r="Y59" s="71"/>
      <c r="Z59" s="38" t="s">
        <v>2096</v>
      </c>
      <c r="AA59" s="38" t="s">
        <v>2097</v>
      </c>
      <c r="AB59" s="38" t="s">
        <v>2095</v>
      </c>
      <c r="AC59" s="38" t="s">
        <v>2095</v>
      </c>
      <c r="AD59" s="26"/>
      <c r="AE59" s="38" t="s">
        <v>2129</v>
      </c>
      <c r="AF59" s="26" t="s">
        <v>2098</v>
      </c>
      <c r="AG59" s="53" t="s">
        <v>2095</v>
      </c>
      <c r="AH59" s="59">
        <v>3</v>
      </c>
      <c r="AI59" s="26" t="s">
        <v>2099</v>
      </c>
      <c r="AJ59" s="82"/>
      <c r="AK59" s="37">
        <v>219</v>
      </c>
      <c r="AL59" s="26">
        <v>1</v>
      </c>
      <c r="AM59" s="26">
        <v>5</v>
      </c>
      <c r="AN59" s="92">
        <v>0.87310759233333335</v>
      </c>
      <c r="AO59" s="26" t="s">
        <v>2280</v>
      </c>
      <c r="AP59" s="81"/>
      <c r="AQ59" s="26" t="s">
        <v>2107</v>
      </c>
      <c r="AR59" s="26" t="s">
        <v>2107</v>
      </c>
    </row>
    <row r="60" spans="1:44" x14ac:dyDescent="0.35">
      <c r="A60" s="35">
        <v>3</v>
      </c>
      <c r="B60" s="8" t="s">
        <v>1649</v>
      </c>
      <c r="C60" s="8" t="s">
        <v>1881</v>
      </c>
      <c r="D60" s="8" t="s">
        <v>2150</v>
      </c>
      <c r="E60" s="9" t="s">
        <v>1884</v>
      </c>
      <c r="F60" s="90" t="s">
        <v>2443</v>
      </c>
      <c r="G60" s="8">
        <v>3</v>
      </c>
      <c r="H60" s="26"/>
      <c r="I60" s="66" t="s">
        <v>1015</v>
      </c>
      <c r="J60" s="202" t="s">
        <v>44</v>
      </c>
      <c r="K60" s="67">
        <v>1961</v>
      </c>
      <c r="L60" s="202">
        <v>400</v>
      </c>
      <c r="M60" s="202">
        <v>0</v>
      </c>
      <c r="N60" s="202">
        <v>374</v>
      </c>
      <c r="O60" s="26"/>
      <c r="P60" s="26"/>
      <c r="Q60" s="27">
        <v>0.65853658536585369</v>
      </c>
      <c r="R60" s="26"/>
      <c r="S60" s="60" t="s">
        <v>2095</v>
      </c>
      <c r="T60" s="30"/>
      <c r="U60" s="26">
        <v>706</v>
      </c>
      <c r="V60" s="28">
        <v>353</v>
      </c>
      <c r="W60" s="26">
        <v>40</v>
      </c>
      <c r="X60" s="26">
        <f t="shared" si="1"/>
        <v>480</v>
      </c>
      <c r="Y60" s="71"/>
      <c r="Z60" s="38" t="s">
        <v>2125</v>
      </c>
      <c r="AA60" s="38" t="s">
        <v>2097</v>
      </c>
      <c r="AB60" s="38" t="s">
        <v>2095</v>
      </c>
      <c r="AC60" s="38" t="s">
        <v>2095</v>
      </c>
      <c r="AD60" s="26"/>
      <c r="AE60" s="38" t="s">
        <v>2095</v>
      </c>
      <c r="AF60" s="26" t="s">
        <v>2098</v>
      </c>
      <c r="AG60" s="53" t="s">
        <v>2095</v>
      </c>
      <c r="AH60" s="59">
        <v>5</v>
      </c>
      <c r="AI60" s="26" t="s">
        <v>2099</v>
      </c>
      <c r="AJ60" s="82"/>
      <c r="AK60" s="37">
        <v>286</v>
      </c>
      <c r="AL60" s="26">
        <v>5</v>
      </c>
      <c r="AM60" s="26">
        <v>14</v>
      </c>
      <c r="AN60" s="92">
        <v>0.32174259521212123</v>
      </c>
      <c r="AO60" s="26" t="s">
        <v>2152</v>
      </c>
      <c r="AP60" s="81"/>
      <c r="AQ60" s="26" t="s">
        <v>2107</v>
      </c>
      <c r="AR60" s="26" t="s">
        <v>2107</v>
      </c>
    </row>
    <row r="61" spans="1:44" x14ac:dyDescent="0.35">
      <c r="A61" s="35">
        <v>3</v>
      </c>
      <c r="B61" s="8" t="s">
        <v>1649</v>
      </c>
      <c r="C61" s="8" t="s">
        <v>1885</v>
      </c>
      <c r="D61" s="8" t="s">
        <v>2153</v>
      </c>
      <c r="E61" s="9" t="s">
        <v>1889</v>
      </c>
      <c r="F61" s="90" t="s">
        <v>2444</v>
      </c>
      <c r="G61" s="8">
        <v>3</v>
      </c>
      <c r="H61" s="26" t="s">
        <v>2137</v>
      </c>
      <c r="I61" s="66" t="s">
        <v>62</v>
      </c>
      <c r="J61" s="202" t="s">
        <v>37</v>
      </c>
      <c r="K61" s="67">
        <v>1962</v>
      </c>
      <c r="L61" s="202">
        <v>257</v>
      </c>
      <c r="M61" s="202">
        <v>0</v>
      </c>
      <c r="N61" s="202">
        <v>343</v>
      </c>
      <c r="O61" s="26"/>
      <c r="P61" s="26"/>
      <c r="Q61" s="27">
        <v>1</v>
      </c>
      <c r="R61" s="26"/>
      <c r="S61" s="60" t="s">
        <v>2095</v>
      </c>
      <c r="T61" s="30"/>
      <c r="U61" s="26">
        <v>650</v>
      </c>
      <c r="V61" s="28">
        <v>325</v>
      </c>
      <c r="W61" s="26">
        <v>35</v>
      </c>
      <c r="X61" s="26">
        <f t="shared" si="1"/>
        <v>420</v>
      </c>
      <c r="Y61" s="71"/>
      <c r="Z61" s="38" t="s">
        <v>2125</v>
      </c>
      <c r="AA61" s="38" t="s">
        <v>2097</v>
      </c>
      <c r="AB61" s="38" t="s">
        <v>2095</v>
      </c>
      <c r="AC61" s="38" t="s">
        <v>2095</v>
      </c>
      <c r="AD61" s="26"/>
      <c r="AE61" s="38" t="s">
        <v>2095</v>
      </c>
      <c r="AF61" s="26" t="s">
        <v>2098</v>
      </c>
      <c r="AG61" s="53" t="s">
        <v>2095</v>
      </c>
      <c r="AH61" s="59">
        <v>5</v>
      </c>
      <c r="AI61" s="26" t="s">
        <v>2099</v>
      </c>
      <c r="AJ61" s="82"/>
      <c r="AK61" s="37">
        <v>286</v>
      </c>
      <c r="AL61" s="26">
        <v>1</v>
      </c>
      <c r="AM61" s="26">
        <v>15</v>
      </c>
      <c r="AN61" s="92">
        <v>0.28453676993939392</v>
      </c>
      <c r="AO61" s="26" t="s">
        <v>2155</v>
      </c>
      <c r="AP61" s="81"/>
      <c r="AQ61" s="26" t="s">
        <v>2107</v>
      </c>
      <c r="AR61" s="26" t="s">
        <v>2107</v>
      </c>
    </row>
    <row r="62" spans="1:44" x14ac:dyDescent="0.35">
      <c r="A62" s="35">
        <v>4</v>
      </c>
      <c r="B62" s="8" t="s">
        <v>1649</v>
      </c>
      <c r="C62" s="8" t="s">
        <v>1797</v>
      </c>
      <c r="D62" s="8" t="s">
        <v>2160</v>
      </c>
      <c r="E62" s="9" t="s">
        <v>1800</v>
      </c>
      <c r="F62" s="90" t="s">
        <v>2394</v>
      </c>
      <c r="G62" s="8">
        <v>3</v>
      </c>
      <c r="H62" s="26" t="s">
        <v>2124</v>
      </c>
      <c r="I62" s="66" t="s">
        <v>36</v>
      </c>
      <c r="J62" s="202" t="s">
        <v>37</v>
      </c>
      <c r="K62" s="67">
        <v>1963</v>
      </c>
      <c r="L62" s="202">
        <v>400</v>
      </c>
      <c r="M62" s="202">
        <v>0</v>
      </c>
      <c r="N62" s="202">
        <v>350</v>
      </c>
      <c r="O62" s="26"/>
      <c r="P62" s="26"/>
      <c r="Q62" s="27">
        <v>0.64864864864864868</v>
      </c>
      <c r="R62" s="26"/>
      <c r="S62" s="60" t="s">
        <v>2095</v>
      </c>
      <c r="T62" s="30"/>
      <c r="U62" s="26">
        <v>892</v>
      </c>
      <c r="V62" s="28">
        <v>446</v>
      </c>
      <c r="W62" s="26">
        <v>38</v>
      </c>
      <c r="X62" s="26">
        <f t="shared" si="1"/>
        <v>456</v>
      </c>
      <c r="Y62" s="71"/>
      <c r="Z62" s="38" t="s">
        <v>2125</v>
      </c>
      <c r="AA62" s="38" t="s">
        <v>2097</v>
      </c>
      <c r="AB62" s="38" t="s">
        <v>2095</v>
      </c>
      <c r="AC62" s="38" t="s">
        <v>2095</v>
      </c>
      <c r="AD62" s="26"/>
      <c r="AE62" s="38" t="s">
        <v>2095</v>
      </c>
      <c r="AF62" s="26" t="s">
        <v>2098</v>
      </c>
      <c r="AG62" s="53" t="s">
        <v>2095</v>
      </c>
      <c r="AH62" s="59">
        <v>5</v>
      </c>
      <c r="AI62" s="26" t="s">
        <v>2099</v>
      </c>
      <c r="AJ62" s="82"/>
      <c r="AK62" s="37">
        <v>260</v>
      </c>
      <c r="AL62" s="26">
        <v>3</v>
      </c>
      <c r="AM62" s="26">
        <v>23</v>
      </c>
      <c r="AN62" s="92">
        <v>0.18454544340094678</v>
      </c>
      <c r="AO62" s="26" t="s">
        <v>2162</v>
      </c>
      <c r="AP62" s="81"/>
      <c r="AQ62" s="26" t="s">
        <v>2107</v>
      </c>
      <c r="AR62" s="26" t="s">
        <v>2107</v>
      </c>
    </row>
    <row r="63" spans="1:44" x14ac:dyDescent="0.35">
      <c r="A63" s="35">
        <v>5</v>
      </c>
      <c r="B63" s="8" t="s">
        <v>1649</v>
      </c>
      <c r="C63" s="12" t="s">
        <v>1752</v>
      </c>
      <c r="D63" s="8" t="s">
        <v>2166</v>
      </c>
      <c r="E63" s="9" t="s">
        <v>1755</v>
      </c>
      <c r="F63" s="90" t="s">
        <v>2445</v>
      </c>
      <c r="G63" s="8">
        <v>3</v>
      </c>
      <c r="H63" s="26" t="s">
        <v>2168</v>
      </c>
      <c r="I63" s="66" t="s">
        <v>43</v>
      </c>
      <c r="J63" s="202" t="s">
        <v>44</v>
      </c>
      <c r="K63" s="67">
        <v>1964</v>
      </c>
      <c r="L63" s="202">
        <v>149</v>
      </c>
      <c r="M63" s="202">
        <v>0</v>
      </c>
      <c r="N63" s="202">
        <v>270</v>
      </c>
      <c r="O63" s="26"/>
      <c r="P63" s="26"/>
      <c r="Q63" s="27">
        <v>0.88888888888888884</v>
      </c>
      <c r="R63" s="26"/>
      <c r="S63" s="60" t="s">
        <v>2095</v>
      </c>
      <c r="T63" s="30"/>
      <c r="U63" s="26">
        <v>1279</v>
      </c>
      <c r="V63" s="28">
        <v>639.5</v>
      </c>
      <c r="W63" s="26">
        <v>59</v>
      </c>
      <c r="X63" s="26">
        <f t="shared" si="1"/>
        <v>708</v>
      </c>
      <c r="Y63" s="71"/>
      <c r="Z63" s="38" t="s">
        <v>2133</v>
      </c>
      <c r="AA63" s="38" t="s">
        <v>2097</v>
      </c>
      <c r="AB63" s="38" t="s">
        <v>2095</v>
      </c>
      <c r="AC63" s="38" t="s">
        <v>2095</v>
      </c>
      <c r="AD63" s="26"/>
      <c r="AE63" s="38" t="s">
        <v>2129</v>
      </c>
      <c r="AF63" s="26" t="s">
        <v>2098</v>
      </c>
      <c r="AG63" s="53" t="s">
        <v>2095</v>
      </c>
      <c r="AH63" s="59">
        <v>5</v>
      </c>
      <c r="AI63" s="26" t="s">
        <v>2099</v>
      </c>
      <c r="AJ63" s="82"/>
      <c r="AK63" s="37">
        <v>318</v>
      </c>
      <c r="AL63" s="26">
        <v>4</v>
      </c>
      <c r="AM63" s="26">
        <v>13</v>
      </c>
      <c r="AN63" s="92">
        <v>0.46351281794317994</v>
      </c>
      <c r="AO63" s="26" t="s">
        <v>2152</v>
      </c>
      <c r="AP63" s="81"/>
      <c r="AQ63" s="26" t="s">
        <v>2107</v>
      </c>
      <c r="AR63" s="26" t="s">
        <v>2107</v>
      </c>
    </row>
    <row r="64" spans="1:44" ht="29" x14ac:dyDescent="0.35">
      <c r="A64" s="35">
        <v>6</v>
      </c>
      <c r="B64" s="8" t="s">
        <v>1649</v>
      </c>
      <c r="C64" s="8" t="s">
        <v>1668</v>
      </c>
      <c r="D64" s="8" t="s">
        <v>2178</v>
      </c>
      <c r="E64" s="9" t="s">
        <v>1672</v>
      </c>
      <c r="F64" s="90" t="s">
        <v>2446</v>
      </c>
      <c r="G64" s="8">
        <v>3</v>
      </c>
      <c r="H64" s="26" t="s">
        <v>2137</v>
      </c>
      <c r="I64" s="66" t="s">
        <v>62</v>
      </c>
      <c r="J64" s="202" t="s">
        <v>37</v>
      </c>
      <c r="K64" s="67">
        <v>1965</v>
      </c>
      <c r="L64" s="202">
        <v>200</v>
      </c>
      <c r="M64" s="202">
        <v>0</v>
      </c>
      <c r="N64" s="202">
        <v>299</v>
      </c>
      <c r="O64" s="26"/>
      <c r="P64" s="26" t="s">
        <v>2106</v>
      </c>
      <c r="Q64" s="27">
        <v>1</v>
      </c>
      <c r="R64" s="26"/>
      <c r="S64" s="60" t="s">
        <v>2095</v>
      </c>
      <c r="T64" s="30"/>
      <c r="U64" s="26">
        <v>356</v>
      </c>
      <c r="V64" s="28">
        <v>178</v>
      </c>
      <c r="W64" s="26">
        <v>26</v>
      </c>
      <c r="X64" s="26">
        <f t="shared" si="1"/>
        <v>312</v>
      </c>
      <c r="Y64" s="71"/>
      <c r="Z64" s="38" t="s">
        <v>2125</v>
      </c>
      <c r="AA64" s="38" t="s">
        <v>2097</v>
      </c>
      <c r="AB64" s="38" t="s">
        <v>2095</v>
      </c>
      <c r="AC64" s="38" t="s">
        <v>2095</v>
      </c>
      <c r="AD64" s="26"/>
      <c r="AE64" s="38" t="s">
        <v>2095</v>
      </c>
      <c r="AF64" s="26" t="s">
        <v>2098</v>
      </c>
      <c r="AG64" s="53" t="s">
        <v>2095</v>
      </c>
      <c r="AH64" s="59">
        <v>5</v>
      </c>
      <c r="AI64" s="26" t="s">
        <v>2099</v>
      </c>
      <c r="AJ64" s="82"/>
      <c r="AK64" s="37">
        <v>227</v>
      </c>
      <c r="AL64" s="26">
        <v>6</v>
      </c>
      <c r="AM64" s="26">
        <v>10</v>
      </c>
      <c r="AN64" s="92">
        <v>0.7679671269602254</v>
      </c>
      <c r="AO64" s="26" t="s">
        <v>2173</v>
      </c>
      <c r="AP64" s="81"/>
      <c r="AQ64" s="26" t="s">
        <v>2107</v>
      </c>
      <c r="AR64" s="26" t="s">
        <v>2107</v>
      </c>
    </row>
    <row r="65" spans="1:44" x14ac:dyDescent="0.35">
      <c r="A65" s="35">
        <v>6</v>
      </c>
      <c r="B65" s="8" t="s">
        <v>1649</v>
      </c>
      <c r="C65" s="8" t="s">
        <v>1706</v>
      </c>
      <c r="D65" s="8" t="s">
        <v>2447</v>
      </c>
      <c r="E65" s="9" t="s">
        <v>1710</v>
      </c>
      <c r="F65" s="9"/>
      <c r="G65" s="8">
        <v>3</v>
      </c>
      <c r="H65" s="26" t="s">
        <v>2137</v>
      </c>
      <c r="I65" s="66" t="s">
        <v>62</v>
      </c>
      <c r="J65" s="202" t="s">
        <v>37</v>
      </c>
      <c r="K65" s="67">
        <v>1966</v>
      </c>
      <c r="L65" s="202">
        <v>257</v>
      </c>
      <c r="M65" s="202">
        <v>0</v>
      </c>
      <c r="N65" s="202">
        <v>329</v>
      </c>
      <c r="O65" s="26"/>
      <c r="P65" s="26"/>
      <c r="Q65" s="27">
        <v>1</v>
      </c>
      <c r="R65" s="26"/>
      <c r="S65" s="60" t="s">
        <v>2095</v>
      </c>
      <c r="T65" s="30"/>
      <c r="U65" s="26">
        <v>455</v>
      </c>
      <c r="V65" s="28">
        <v>227.5</v>
      </c>
      <c r="W65" s="26">
        <v>26</v>
      </c>
      <c r="X65" s="26">
        <f t="shared" si="1"/>
        <v>312</v>
      </c>
      <c r="Y65" s="71"/>
      <c r="Z65" s="38" t="s">
        <v>2125</v>
      </c>
      <c r="AA65" s="38" t="s">
        <v>2097</v>
      </c>
      <c r="AB65" s="38" t="s">
        <v>2095</v>
      </c>
      <c r="AC65" s="38" t="s">
        <v>2095</v>
      </c>
      <c r="AD65" s="26"/>
      <c r="AE65" s="38" t="s">
        <v>2095</v>
      </c>
      <c r="AF65" s="26" t="s">
        <v>2098</v>
      </c>
      <c r="AG65" s="53" t="s">
        <v>2095</v>
      </c>
      <c r="AH65" s="59">
        <v>5</v>
      </c>
      <c r="AI65" s="26" t="s">
        <v>2099</v>
      </c>
      <c r="AJ65" s="82"/>
      <c r="AK65" s="37">
        <v>227</v>
      </c>
      <c r="AL65" s="26">
        <v>5</v>
      </c>
      <c r="AM65" s="26">
        <v>7</v>
      </c>
      <c r="AN65" s="92">
        <v>0.69958211807007387</v>
      </c>
      <c r="AO65" s="26" t="s">
        <v>2448</v>
      </c>
      <c r="AP65" s="81"/>
      <c r="AQ65" s="26" t="s">
        <v>2107</v>
      </c>
      <c r="AR65" s="26"/>
    </row>
    <row r="66" spans="1:44" ht="29" x14ac:dyDescent="0.35">
      <c r="A66" s="20">
        <v>7</v>
      </c>
      <c r="B66" s="9" t="s">
        <v>1083</v>
      </c>
      <c r="C66" s="9" t="s">
        <v>1632</v>
      </c>
      <c r="D66" s="8" t="s">
        <v>2449</v>
      </c>
      <c r="E66" s="9" t="s">
        <v>1636</v>
      </c>
      <c r="F66" s="9"/>
      <c r="G66" s="8">
        <v>3</v>
      </c>
      <c r="H66" s="26"/>
      <c r="I66" s="66" t="s">
        <v>1015</v>
      </c>
      <c r="J66" s="202" t="s">
        <v>44</v>
      </c>
      <c r="K66" s="67">
        <v>1967</v>
      </c>
      <c r="L66" s="202">
        <v>256</v>
      </c>
      <c r="M66" s="202">
        <v>0</v>
      </c>
      <c r="N66" s="202">
        <v>313</v>
      </c>
      <c r="O66" s="26"/>
      <c r="P66" s="26"/>
      <c r="Q66" s="27">
        <v>0.98076923076923073</v>
      </c>
      <c r="R66" s="26"/>
      <c r="S66" s="60" t="s">
        <v>2095</v>
      </c>
      <c r="T66" s="30"/>
      <c r="U66" s="26">
        <v>870</v>
      </c>
      <c r="V66" s="28">
        <v>435</v>
      </c>
      <c r="W66" s="26">
        <v>53</v>
      </c>
      <c r="X66" s="26">
        <f t="shared" si="1"/>
        <v>636</v>
      </c>
      <c r="Y66" s="71"/>
      <c r="Z66" s="38" t="s">
        <v>2125</v>
      </c>
      <c r="AA66" s="38" t="s">
        <v>2097</v>
      </c>
      <c r="AB66" s="38" t="s">
        <v>2126</v>
      </c>
      <c r="AC66" s="38" t="s">
        <v>2095</v>
      </c>
      <c r="AD66" s="26"/>
      <c r="AE66" s="38" t="s">
        <v>2129</v>
      </c>
      <c r="AF66" s="26" t="s">
        <v>2098</v>
      </c>
      <c r="AG66" s="53" t="s">
        <v>2095</v>
      </c>
      <c r="AH66" s="59">
        <v>5</v>
      </c>
      <c r="AI66" s="26" t="s">
        <v>2099</v>
      </c>
      <c r="AJ66" s="82"/>
      <c r="AK66" s="37">
        <v>603</v>
      </c>
      <c r="AL66" s="26">
        <v>4</v>
      </c>
      <c r="AM66" s="26">
        <v>13</v>
      </c>
      <c r="AN66" s="92">
        <v>0.4236215707178011</v>
      </c>
      <c r="AO66" s="26" t="s">
        <v>2183</v>
      </c>
      <c r="AP66" s="81"/>
      <c r="AQ66" s="26" t="s">
        <v>2095</v>
      </c>
      <c r="AR66" s="26"/>
    </row>
    <row r="67" spans="1:44" x14ac:dyDescent="0.35">
      <c r="A67" s="20">
        <v>7</v>
      </c>
      <c r="B67" s="9" t="s">
        <v>1083</v>
      </c>
      <c r="C67" s="9" t="s">
        <v>1640</v>
      </c>
      <c r="D67" s="8" t="s">
        <v>2450</v>
      </c>
      <c r="E67" s="9" t="s">
        <v>1644</v>
      </c>
      <c r="F67" s="9"/>
      <c r="G67" s="8">
        <v>3</v>
      </c>
      <c r="H67" s="26"/>
      <c r="I67" s="66" t="s">
        <v>412</v>
      </c>
      <c r="J67" s="202" t="s">
        <v>44</v>
      </c>
      <c r="K67" s="67">
        <v>1968</v>
      </c>
      <c r="L67" s="202">
        <v>270</v>
      </c>
      <c r="M67" s="202">
        <v>0</v>
      </c>
      <c r="N67" s="202">
        <v>250</v>
      </c>
      <c r="O67" s="26"/>
      <c r="P67" s="26"/>
      <c r="Q67" s="27">
        <v>0.5</v>
      </c>
      <c r="R67" s="26"/>
      <c r="S67" s="60" t="s">
        <v>2095</v>
      </c>
      <c r="T67" s="30"/>
      <c r="U67" s="26">
        <v>736</v>
      </c>
      <c r="V67" s="28">
        <v>368</v>
      </c>
      <c r="W67" s="26">
        <v>44</v>
      </c>
      <c r="X67" s="26">
        <f t="shared" si="1"/>
        <v>528</v>
      </c>
      <c r="Y67" s="71"/>
      <c r="Z67" s="38" t="s">
        <v>2096</v>
      </c>
      <c r="AA67" s="38" t="s">
        <v>2097</v>
      </c>
      <c r="AB67" s="38" t="s">
        <v>2126</v>
      </c>
      <c r="AC67" s="38" t="s">
        <v>2095</v>
      </c>
      <c r="AD67" s="26"/>
      <c r="AE67" s="38" t="s">
        <v>2095</v>
      </c>
      <c r="AF67" s="26" t="s">
        <v>2098</v>
      </c>
      <c r="AG67" s="53" t="s">
        <v>2095</v>
      </c>
      <c r="AH67" s="59">
        <v>5</v>
      </c>
      <c r="AI67" s="26" t="s">
        <v>2099</v>
      </c>
      <c r="AJ67" s="82"/>
      <c r="AK67" s="37">
        <v>603</v>
      </c>
      <c r="AL67" s="26">
        <v>4</v>
      </c>
      <c r="AM67" s="26">
        <v>21</v>
      </c>
      <c r="AN67" s="92">
        <v>0.59955465748295456</v>
      </c>
      <c r="AO67" s="26" t="s">
        <v>2183</v>
      </c>
      <c r="AP67" s="81"/>
      <c r="AQ67" s="26" t="s">
        <v>2095</v>
      </c>
      <c r="AR67" s="26"/>
    </row>
    <row r="68" spans="1:44" ht="29" x14ac:dyDescent="0.35">
      <c r="A68" s="35">
        <v>9</v>
      </c>
      <c r="B68" s="8" t="s">
        <v>1083</v>
      </c>
      <c r="C68" s="8" t="s">
        <v>1452</v>
      </c>
      <c r="D68" s="8" t="s">
        <v>2451</v>
      </c>
      <c r="E68" s="9" t="s">
        <v>1456</v>
      </c>
      <c r="F68" s="9"/>
      <c r="G68" s="8">
        <v>3</v>
      </c>
      <c r="H68" s="26" t="s">
        <v>2137</v>
      </c>
      <c r="I68" s="66" t="s">
        <v>62</v>
      </c>
      <c r="J68" s="202" t="s">
        <v>37</v>
      </c>
      <c r="K68" s="67">
        <v>1969</v>
      </c>
      <c r="L68" s="202">
        <v>266</v>
      </c>
      <c r="M68" s="202">
        <v>0</v>
      </c>
      <c r="N68" s="202">
        <v>367</v>
      </c>
      <c r="O68" s="26"/>
      <c r="P68" s="26" t="s">
        <v>2106</v>
      </c>
      <c r="Q68" s="27">
        <v>1</v>
      </c>
      <c r="R68" s="26"/>
      <c r="S68" s="60" t="s">
        <v>2107</v>
      </c>
      <c r="T68" s="30"/>
      <c r="U68" s="26">
        <v>590</v>
      </c>
      <c r="V68" s="28">
        <v>295</v>
      </c>
      <c r="W68" s="26">
        <v>29</v>
      </c>
      <c r="X68" s="26">
        <f t="shared" si="1"/>
        <v>348</v>
      </c>
      <c r="Y68" s="71"/>
      <c r="Z68" s="38" t="s">
        <v>2096</v>
      </c>
      <c r="AA68" s="38" t="s">
        <v>2097</v>
      </c>
      <c r="AB68" s="38" t="s">
        <v>2126</v>
      </c>
      <c r="AC68" s="38" t="s">
        <v>2095</v>
      </c>
      <c r="AD68" s="26"/>
      <c r="AE68" s="38" t="s">
        <v>2095</v>
      </c>
      <c r="AF68" s="26" t="s">
        <v>2098</v>
      </c>
      <c r="AG68" s="53" t="s">
        <v>2095</v>
      </c>
      <c r="AH68" s="59">
        <v>5</v>
      </c>
      <c r="AI68" s="26" t="s">
        <v>2099</v>
      </c>
      <c r="AJ68" s="82"/>
      <c r="AK68" s="37">
        <v>1286</v>
      </c>
      <c r="AL68" s="26">
        <v>4</v>
      </c>
      <c r="AM68" s="26">
        <v>16</v>
      </c>
      <c r="AN68" s="92">
        <v>0.46401615838257582</v>
      </c>
      <c r="AO68" s="26" t="s">
        <v>2177</v>
      </c>
      <c r="AP68" s="81"/>
      <c r="AQ68" s="26" t="s">
        <v>2107</v>
      </c>
      <c r="AR68" s="26"/>
    </row>
    <row r="69" spans="1:44" x14ac:dyDescent="0.35">
      <c r="A69" s="35">
        <v>10</v>
      </c>
      <c r="B69" s="8" t="s">
        <v>1083</v>
      </c>
      <c r="C69" s="8" t="s">
        <v>1297</v>
      </c>
      <c r="D69" s="8" t="s">
        <v>2452</v>
      </c>
      <c r="E69" s="9" t="s">
        <v>1301</v>
      </c>
      <c r="F69" s="9"/>
      <c r="G69" s="8">
        <v>3</v>
      </c>
      <c r="H69" s="26"/>
      <c r="I69" s="66" t="s">
        <v>36</v>
      </c>
      <c r="J69" s="202" t="s">
        <v>37</v>
      </c>
      <c r="K69" s="67">
        <v>1970</v>
      </c>
      <c r="L69" s="202">
        <v>662</v>
      </c>
      <c r="M69" s="202">
        <v>0</v>
      </c>
      <c r="N69" s="202">
        <v>438</v>
      </c>
      <c r="O69" s="26"/>
      <c r="P69" s="26"/>
      <c r="Q69" s="27">
        <v>0.64383561643835618</v>
      </c>
      <c r="R69" s="26"/>
      <c r="S69" s="60" t="s">
        <v>2107</v>
      </c>
      <c r="T69" s="30"/>
      <c r="U69" s="26">
        <v>1430</v>
      </c>
      <c r="V69" s="28">
        <v>715</v>
      </c>
      <c r="W69" s="26">
        <v>79</v>
      </c>
      <c r="X69" s="26">
        <f t="shared" si="1"/>
        <v>948</v>
      </c>
      <c r="Y69" s="71"/>
      <c r="Z69" s="38" t="s">
        <v>2125</v>
      </c>
      <c r="AA69" s="38" t="s">
        <v>2097</v>
      </c>
      <c r="AB69" s="38" t="s">
        <v>2095</v>
      </c>
      <c r="AC69" s="38" t="s">
        <v>2095</v>
      </c>
      <c r="AD69" s="26"/>
      <c r="AE69" s="38" t="s">
        <v>2095</v>
      </c>
      <c r="AF69" s="26" t="s">
        <v>2098</v>
      </c>
      <c r="AG69" s="53" t="s">
        <v>2095</v>
      </c>
      <c r="AH69" s="59">
        <v>5</v>
      </c>
      <c r="AI69" s="26" t="s">
        <v>2099</v>
      </c>
      <c r="AJ69" s="82"/>
      <c r="AK69" s="37">
        <v>822</v>
      </c>
      <c r="AL69" s="26">
        <v>5</v>
      </c>
      <c r="AM69" s="26">
        <v>10</v>
      </c>
      <c r="AN69" s="92">
        <v>0.66021821525378599</v>
      </c>
      <c r="AO69" s="26" t="s">
        <v>2215</v>
      </c>
      <c r="AP69" s="81"/>
      <c r="AQ69" s="26" t="s">
        <v>2095</v>
      </c>
      <c r="AR69" s="26"/>
    </row>
    <row r="70" spans="1:44" x14ac:dyDescent="0.35">
      <c r="A70" s="35">
        <v>10</v>
      </c>
      <c r="B70" s="8" t="s">
        <v>1083</v>
      </c>
      <c r="C70" s="8" t="s">
        <v>1308</v>
      </c>
      <c r="D70" s="8" t="s">
        <v>2453</v>
      </c>
      <c r="E70" s="9" t="s">
        <v>1311</v>
      </c>
      <c r="F70" s="9"/>
      <c r="G70" s="8">
        <v>3</v>
      </c>
      <c r="H70" s="26"/>
      <c r="I70" s="66" t="s">
        <v>36</v>
      </c>
      <c r="J70" s="202" t="s">
        <v>37</v>
      </c>
      <c r="K70" s="67">
        <v>1971</v>
      </c>
      <c r="L70" s="202">
        <v>444</v>
      </c>
      <c r="M70" s="202">
        <v>0</v>
      </c>
      <c r="N70" s="202">
        <v>180</v>
      </c>
      <c r="O70" s="26"/>
      <c r="P70" s="26"/>
      <c r="Q70" s="27">
        <v>1</v>
      </c>
      <c r="R70" s="26"/>
      <c r="S70" s="60" t="s">
        <v>2107</v>
      </c>
      <c r="T70" s="30"/>
      <c r="U70" s="26">
        <v>1484</v>
      </c>
      <c r="V70" s="28">
        <v>742</v>
      </c>
      <c r="W70" s="26">
        <v>87</v>
      </c>
      <c r="X70" s="26">
        <f t="shared" si="1"/>
        <v>1044</v>
      </c>
      <c r="Y70" s="71"/>
      <c r="Z70" s="38" t="s">
        <v>2125</v>
      </c>
      <c r="AA70" s="38" t="s">
        <v>2097</v>
      </c>
      <c r="AB70" s="38" t="s">
        <v>2095</v>
      </c>
      <c r="AC70" s="38" t="s">
        <v>2095</v>
      </c>
      <c r="AD70" s="26"/>
      <c r="AE70" s="38" t="s">
        <v>2095</v>
      </c>
      <c r="AF70" s="26" t="s">
        <v>2098</v>
      </c>
      <c r="AG70" s="53" t="s">
        <v>2095</v>
      </c>
      <c r="AH70" s="59">
        <v>5</v>
      </c>
      <c r="AI70" s="26" t="s">
        <v>2099</v>
      </c>
      <c r="AJ70" s="82"/>
      <c r="AK70" s="37">
        <v>822</v>
      </c>
      <c r="AL70" s="26">
        <v>2</v>
      </c>
      <c r="AM70" s="26">
        <v>10</v>
      </c>
      <c r="AN70" s="92">
        <v>0.55847465804734853</v>
      </c>
      <c r="AO70" s="26" t="s">
        <v>2212</v>
      </c>
      <c r="AP70" s="81"/>
      <c r="AQ70" s="26" t="s">
        <v>2107</v>
      </c>
      <c r="AR70" s="26"/>
    </row>
    <row r="71" spans="1:44" x14ac:dyDescent="0.35">
      <c r="A71" s="35">
        <v>11</v>
      </c>
      <c r="B71" s="8" t="s">
        <v>1083</v>
      </c>
      <c r="C71" s="8" t="s">
        <v>1193</v>
      </c>
      <c r="D71" s="8" t="s">
        <v>2454</v>
      </c>
      <c r="E71" s="9" t="s">
        <v>1196</v>
      </c>
      <c r="F71" s="9"/>
      <c r="G71" s="8">
        <v>3</v>
      </c>
      <c r="H71" s="26"/>
      <c r="I71" s="66" t="s">
        <v>55</v>
      </c>
      <c r="J71" s="202" t="s">
        <v>44</v>
      </c>
      <c r="K71" s="67">
        <v>1972</v>
      </c>
      <c r="L71" s="202">
        <v>500</v>
      </c>
      <c r="M71" s="202">
        <v>0</v>
      </c>
      <c r="N71" s="202">
        <v>275</v>
      </c>
      <c r="O71" s="26"/>
      <c r="P71" s="26"/>
      <c r="Q71" s="27">
        <v>0.94545454545454544</v>
      </c>
      <c r="R71" s="26"/>
      <c r="S71" s="60" t="s">
        <v>2107</v>
      </c>
      <c r="T71" s="30"/>
      <c r="U71" s="26">
        <v>1090</v>
      </c>
      <c r="V71" s="28">
        <v>545</v>
      </c>
      <c r="W71" s="26">
        <v>51</v>
      </c>
      <c r="X71" s="26">
        <f t="shared" si="1"/>
        <v>612</v>
      </c>
      <c r="Y71" s="71"/>
      <c r="Z71" s="38" t="s">
        <v>2125</v>
      </c>
      <c r="AA71" s="38" t="s">
        <v>2097</v>
      </c>
      <c r="AB71" s="38" t="s">
        <v>2095</v>
      </c>
      <c r="AC71" s="38" t="s">
        <v>2095</v>
      </c>
      <c r="AD71" s="26"/>
      <c r="AE71" s="38" t="s">
        <v>2095</v>
      </c>
      <c r="AF71" s="26" t="s">
        <v>2098</v>
      </c>
      <c r="AG71" s="53" t="s">
        <v>2095</v>
      </c>
      <c r="AH71" s="59">
        <v>5</v>
      </c>
      <c r="AI71" s="26" t="s">
        <v>2099</v>
      </c>
      <c r="AJ71" s="82"/>
      <c r="AK71" s="37">
        <v>479</v>
      </c>
      <c r="AL71" s="26">
        <v>2</v>
      </c>
      <c r="AM71" s="26">
        <v>7</v>
      </c>
      <c r="AN71" s="92">
        <v>0.28585665684280115</v>
      </c>
      <c r="AO71" s="26" t="s">
        <v>2193</v>
      </c>
      <c r="AP71" s="81"/>
      <c r="AQ71" s="26" t="s">
        <v>2107</v>
      </c>
      <c r="AR71" s="26"/>
    </row>
    <row r="72" spans="1:44" x14ac:dyDescent="0.35">
      <c r="A72" s="35">
        <v>11</v>
      </c>
      <c r="B72" s="8" t="s">
        <v>1083</v>
      </c>
      <c r="C72" s="8" t="s">
        <v>1200</v>
      </c>
      <c r="D72" s="8" t="s">
        <v>2455</v>
      </c>
      <c r="E72" s="9" t="s">
        <v>1203</v>
      </c>
      <c r="F72" s="9"/>
      <c r="G72" s="8">
        <v>3</v>
      </c>
      <c r="H72" s="26"/>
      <c r="I72" s="66" t="s">
        <v>36</v>
      </c>
      <c r="J72" s="202" t="s">
        <v>37</v>
      </c>
      <c r="K72" s="67">
        <v>1973</v>
      </c>
      <c r="L72" s="202">
        <v>300</v>
      </c>
      <c r="M72" s="202">
        <v>0</v>
      </c>
      <c r="N72" s="202" t="s">
        <v>2273</v>
      </c>
      <c r="O72" s="26"/>
      <c r="P72" s="26"/>
      <c r="Q72" s="27">
        <v>0.98461538461538467</v>
      </c>
      <c r="R72" s="26"/>
      <c r="S72" s="60" t="s">
        <v>2107</v>
      </c>
      <c r="T72" s="30"/>
      <c r="U72" s="26">
        <v>794</v>
      </c>
      <c r="V72" s="28">
        <v>397</v>
      </c>
      <c r="W72" s="26">
        <v>39</v>
      </c>
      <c r="X72" s="26">
        <f t="shared" si="1"/>
        <v>468</v>
      </c>
      <c r="Y72" s="71"/>
      <c r="Z72" s="38" t="s">
        <v>2096</v>
      </c>
      <c r="AA72" s="38" t="s">
        <v>2097</v>
      </c>
      <c r="AB72" s="38" t="s">
        <v>2126</v>
      </c>
      <c r="AC72" s="38" t="s">
        <v>2095</v>
      </c>
      <c r="AD72" s="26"/>
      <c r="AE72" s="38" t="s">
        <v>2095</v>
      </c>
      <c r="AF72" s="26" t="s">
        <v>2098</v>
      </c>
      <c r="AG72" s="53" t="s">
        <v>2095</v>
      </c>
      <c r="AH72" s="59">
        <v>5</v>
      </c>
      <c r="AI72" s="26" t="s">
        <v>2099</v>
      </c>
      <c r="AJ72" s="82"/>
      <c r="AK72" s="37">
        <v>479</v>
      </c>
      <c r="AL72" s="26">
        <v>1</v>
      </c>
      <c r="AM72" s="26">
        <v>10</v>
      </c>
      <c r="AN72" s="92">
        <v>1.4621635873049244</v>
      </c>
      <c r="AO72" s="26" t="s">
        <v>2221</v>
      </c>
      <c r="AP72" s="81"/>
      <c r="AQ72" s="26" t="s">
        <v>2095</v>
      </c>
      <c r="AR72" s="26"/>
    </row>
    <row r="73" spans="1:44" x14ac:dyDescent="0.35">
      <c r="A73" s="35">
        <v>12</v>
      </c>
      <c r="B73" s="8" t="s">
        <v>1083</v>
      </c>
      <c r="C73" s="8" t="s">
        <v>1117</v>
      </c>
      <c r="D73" s="8" t="s">
        <v>2456</v>
      </c>
      <c r="E73" s="9" t="s">
        <v>1121</v>
      </c>
      <c r="F73" s="9"/>
      <c r="G73" s="8">
        <v>3</v>
      </c>
      <c r="H73" s="26" t="s">
        <v>2148</v>
      </c>
      <c r="I73" s="66" t="s">
        <v>55</v>
      </c>
      <c r="J73" s="202" t="s">
        <v>44</v>
      </c>
      <c r="K73" s="67">
        <v>1974</v>
      </c>
      <c r="L73" s="202">
        <v>612</v>
      </c>
      <c r="M73" s="202">
        <v>0</v>
      </c>
      <c r="N73" s="202">
        <v>600</v>
      </c>
      <c r="O73" s="26"/>
      <c r="P73" s="26"/>
      <c r="Q73" s="27">
        <v>0.86301369863013699</v>
      </c>
      <c r="R73" s="26"/>
      <c r="S73" s="60" t="s">
        <v>2107</v>
      </c>
      <c r="T73" s="30"/>
      <c r="U73" s="26">
        <v>1474</v>
      </c>
      <c r="V73" s="28">
        <v>737</v>
      </c>
      <c r="W73" s="26">
        <v>69</v>
      </c>
      <c r="X73" s="26">
        <f t="shared" si="1"/>
        <v>828</v>
      </c>
      <c r="Y73" s="71"/>
      <c r="Z73" s="38" t="s">
        <v>2125</v>
      </c>
      <c r="AA73" s="38" t="s">
        <v>2097</v>
      </c>
      <c r="AB73" s="38" t="s">
        <v>2095</v>
      </c>
      <c r="AC73" s="38" t="s">
        <v>2095</v>
      </c>
      <c r="AD73" s="26"/>
      <c r="AE73" s="38" t="s">
        <v>2095</v>
      </c>
      <c r="AF73" s="26" t="s">
        <v>2098</v>
      </c>
      <c r="AG73" s="53" t="s">
        <v>2095</v>
      </c>
      <c r="AH73" s="59">
        <v>5</v>
      </c>
      <c r="AI73" s="26" t="s">
        <v>2099</v>
      </c>
      <c r="AJ73" s="82"/>
      <c r="AK73" s="37">
        <v>650</v>
      </c>
      <c r="AL73" s="26">
        <v>3</v>
      </c>
      <c r="AM73" s="26">
        <v>10</v>
      </c>
      <c r="AN73" s="92">
        <v>1.1202228250738637</v>
      </c>
      <c r="AO73" s="26" t="s">
        <v>2215</v>
      </c>
      <c r="AP73" s="81"/>
      <c r="AQ73" s="26" t="s">
        <v>2107</v>
      </c>
      <c r="AR73" s="26"/>
    </row>
    <row r="74" spans="1:44" x14ac:dyDescent="0.35">
      <c r="A74" s="31">
        <v>13</v>
      </c>
      <c r="B74" s="12" t="s">
        <v>29</v>
      </c>
      <c r="C74" s="12" t="s">
        <v>1032</v>
      </c>
      <c r="D74" s="8" t="s">
        <v>2239</v>
      </c>
      <c r="E74" s="8" t="s">
        <v>1036</v>
      </c>
      <c r="F74" s="90" t="s">
        <v>2457</v>
      </c>
      <c r="G74" s="8">
        <v>3</v>
      </c>
      <c r="H74" s="26" t="s">
        <v>2105</v>
      </c>
      <c r="I74" s="66" t="s">
        <v>62</v>
      </c>
      <c r="J74" s="202" t="s">
        <v>37</v>
      </c>
      <c r="K74" s="67">
        <v>1975</v>
      </c>
      <c r="L74" s="202">
        <v>430</v>
      </c>
      <c r="M74" s="202">
        <v>0</v>
      </c>
      <c r="N74" s="202">
        <v>360</v>
      </c>
      <c r="O74" s="26"/>
      <c r="P74" s="26"/>
      <c r="Q74" s="27">
        <v>1</v>
      </c>
      <c r="R74" s="26"/>
      <c r="S74" s="60" t="s">
        <v>2107</v>
      </c>
      <c r="T74" s="30"/>
      <c r="U74" s="26">
        <v>794</v>
      </c>
      <c r="V74" s="28">
        <v>397</v>
      </c>
      <c r="W74" s="26">
        <v>40</v>
      </c>
      <c r="X74" s="26">
        <f t="shared" si="1"/>
        <v>480</v>
      </c>
      <c r="Y74" s="71"/>
      <c r="Z74" s="38" t="s">
        <v>2096</v>
      </c>
      <c r="AA74" s="38" t="s">
        <v>2097</v>
      </c>
      <c r="AB74" s="38" t="s">
        <v>2126</v>
      </c>
      <c r="AC74" s="38" t="s">
        <v>2095</v>
      </c>
      <c r="AD74" s="26"/>
      <c r="AE74" s="38" t="s">
        <v>2095</v>
      </c>
      <c r="AF74" s="26" t="s">
        <v>2098</v>
      </c>
      <c r="AG74" s="53" t="s">
        <v>2095</v>
      </c>
      <c r="AH74" s="59">
        <v>5</v>
      </c>
      <c r="AI74" s="26" t="s">
        <v>2099</v>
      </c>
      <c r="AJ74" s="82"/>
      <c r="AK74" s="37">
        <v>180</v>
      </c>
      <c r="AL74" s="26">
        <v>6</v>
      </c>
      <c r="AM74" s="26">
        <v>7</v>
      </c>
      <c r="AN74" s="92">
        <v>0.74757138478787877</v>
      </c>
      <c r="AO74" s="26" t="s">
        <v>2238</v>
      </c>
      <c r="AP74" s="81"/>
      <c r="AQ74" s="26" t="s">
        <v>2107</v>
      </c>
      <c r="AR74" s="26" t="s">
        <v>2107</v>
      </c>
    </row>
    <row r="75" spans="1:44" x14ac:dyDescent="0.35">
      <c r="A75" s="31">
        <v>20</v>
      </c>
      <c r="B75" s="12" t="s">
        <v>29</v>
      </c>
      <c r="C75" s="12" t="s">
        <v>627</v>
      </c>
      <c r="D75" s="8" t="s">
        <v>2287</v>
      </c>
      <c r="E75" s="8" t="s">
        <v>630</v>
      </c>
      <c r="F75" s="90" t="s">
        <v>2458</v>
      </c>
      <c r="G75" s="8">
        <v>3</v>
      </c>
      <c r="H75" s="26"/>
      <c r="I75" s="66" t="s">
        <v>36</v>
      </c>
      <c r="J75" s="202" t="s">
        <v>37</v>
      </c>
      <c r="K75" s="67">
        <v>1980</v>
      </c>
      <c r="L75" s="202">
        <v>495</v>
      </c>
      <c r="M75" s="202">
        <v>0</v>
      </c>
      <c r="N75" s="202">
        <v>368</v>
      </c>
      <c r="O75" s="26"/>
      <c r="P75" s="26"/>
      <c r="Q75" s="27">
        <v>0.9285714285714286</v>
      </c>
      <c r="R75" s="26"/>
      <c r="S75" s="60" t="s">
        <v>2107</v>
      </c>
      <c r="T75" s="30"/>
      <c r="U75" s="26">
        <v>926</v>
      </c>
      <c r="V75" s="28">
        <v>463</v>
      </c>
      <c r="W75" s="26">
        <v>60</v>
      </c>
      <c r="X75" s="26">
        <f t="shared" si="1"/>
        <v>720</v>
      </c>
      <c r="Y75" s="71"/>
      <c r="Z75" s="38" t="s">
        <v>2125</v>
      </c>
      <c r="AA75" s="38" t="s">
        <v>2097</v>
      </c>
      <c r="AB75" s="38" t="s">
        <v>2095</v>
      </c>
      <c r="AC75" s="38" t="s">
        <v>2095</v>
      </c>
      <c r="AD75" s="26"/>
      <c r="AE75" s="38" t="s">
        <v>2095</v>
      </c>
      <c r="AF75" s="26" t="s">
        <v>2098</v>
      </c>
      <c r="AG75" s="53" t="s">
        <v>2095</v>
      </c>
      <c r="AH75" s="59">
        <v>5</v>
      </c>
      <c r="AI75" s="26" t="s">
        <v>2099</v>
      </c>
      <c r="AJ75" s="82"/>
      <c r="AK75" s="37">
        <v>56</v>
      </c>
      <c r="AL75" s="26">
        <v>0</v>
      </c>
      <c r="AM75" s="26">
        <v>6</v>
      </c>
      <c r="AN75" s="92">
        <v>2.1687367000378788</v>
      </c>
      <c r="AO75" s="26" t="s">
        <v>2108</v>
      </c>
      <c r="AP75" s="81"/>
      <c r="AQ75" s="26" t="s">
        <v>2107</v>
      </c>
      <c r="AR75" s="26" t="s">
        <v>2107</v>
      </c>
    </row>
    <row r="76" spans="1:44" x14ac:dyDescent="0.35">
      <c r="A76" s="31">
        <v>20</v>
      </c>
      <c r="B76" s="12" t="s">
        <v>29</v>
      </c>
      <c r="C76" s="12" t="s">
        <v>616</v>
      </c>
      <c r="D76" s="8" t="s">
        <v>2289</v>
      </c>
      <c r="E76" s="8" t="s">
        <v>619</v>
      </c>
      <c r="F76" s="90" t="s">
        <v>2459</v>
      </c>
      <c r="G76" s="8">
        <v>3</v>
      </c>
      <c r="H76" s="26"/>
      <c r="I76" s="66" t="s">
        <v>36</v>
      </c>
      <c r="J76" s="202" t="s">
        <v>37</v>
      </c>
      <c r="K76" s="67">
        <v>2002</v>
      </c>
      <c r="L76" s="202">
        <v>138</v>
      </c>
      <c r="M76" s="202">
        <v>0</v>
      </c>
      <c r="N76" s="202">
        <v>304</v>
      </c>
      <c r="O76" s="26"/>
      <c r="P76" s="26"/>
      <c r="Q76" s="27">
        <v>0.95081967213114749</v>
      </c>
      <c r="R76" s="26"/>
      <c r="S76" s="60" t="s">
        <v>2107</v>
      </c>
      <c r="T76" s="30"/>
      <c r="U76" s="26">
        <v>890</v>
      </c>
      <c r="V76" s="28">
        <v>445</v>
      </c>
      <c r="W76" s="26">
        <v>69</v>
      </c>
      <c r="X76" s="26">
        <f t="shared" si="1"/>
        <v>828</v>
      </c>
      <c r="Y76" s="71"/>
      <c r="Z76" s="38" t="s">
        <v>2096</v>
      </c>
      <c r="AA76" s="38" t="s">
        <v>2097</v>
      </c>
      <c r="AB76" s="38" t="s">
        <v>2095</v>
      </c>
      <c r="AC76" s="38" t="s">
        <v>2095</v>
      </c>
      <c r="AD76" s="26"/>
      <c r="AE76" s="38" t="s">
        <v>2095</v>
      </c>
      <c r="AF76" s="26" t="s">
        <v>2098</v>
      </c>
      <c r="AG76" s="53" t="s">
        <v>2095</v>
      </c>
      <c r="AH76" s="59">
        <v>4</v>
      </c>
      <c r="AI76" s="26" t="s">
        <v>2099</v>
      </c>
      <c r="AJ76" s="82"/>
      <c r="AK76" s="37">
        <v>56</v>
      </c>
      <c r="AL76" s="26">
        <v>3</v>
      </c>
      <c r="AM76" s="26">
        <v>4</v>
      </c>
      <c r="AN76" s="92">
        <v>1.8375865919261345</v>
      </c>
      <c r="AO76" s="26" t="s">
        <v>2108</v>
      </c>
      <c r="AP76" s="81"/>
      <c r="AQ76" s="26" t="s">
        <v>2107</v>
      </c>
      <c r="AR76" s="26" t="s">
        <v>2107</v>
      </c>
    </row>
    <row r="77" spans="1:44" x14ac:dyDescent="0.35">
      <c r="A77" s="31">
        <v>19</v>
      </c>
      <c r="B77" s="12" t="s">
        <v>29</v>
      </c>
      <c r="C77" s="12" t="s">
        <v>663</v>
      </c>
      <c r="D77" s="8" t="s">
        <v>2460</v>
      </c>
      <c r="E77" s="8" t="s">
        <v>666</v>
      </c>
      <c r="F77" s="8"/>
      <c r="G77" s="8">
        <v>3</v>
      </c>
      <c r="H77" s="26" t="s">
        <v>2105</v>
      </c>
      <c r="I77" s="66" t="s">
        <v>36</v>
      </c>
      <c r="J77" s="202" t="s">
        <v>37</v>
      </c>
      <c r="K77" s="67">
        <v>1978</v>
      </c>
      <c r="L77" s="202">
        <v>380</v>
      </c>
      <c r="M77" s="202">
        <v>0</v>
      </c>
      <c r="N77" s="202">
        <v>207</v>
      </c>
      <c r="O77" s="26"/>
      <c r="P77" s="26" t="s">
        <v>2106</v>
      </c>
      <c r="Q77" s="27">
        <v>1</v>
      </c>
      <c r="R77" s="26"/>
      <c r="S77" s="60" t="s">
        <v>2107</v>
      </c>
      <c r="T77" s="30"/>
      <c r="U77" s="26">
        <v>791</v>
      </c>
      <c r="V77" s="28">
        <v>395.5</v>
      </c>
      <c r="W77" s="26">
        <v>39</v>
      </c>
      <c r="X77" s="26">
        <f t="shared" si="1"/>
        <v>468</v>
      </c>
      <c r="Y77" s="71"/>
      <c r="Z77" s="38" t="s">
        <v>2096</v>
      </c>
      <c r="AA77" s="38" t="s">
        <v>2097</v>
      </c>
      <c r="AB77" s="38" t="s">
        <v>2117</v>
      </c>
      <c r="AC77" s="38" t="s">
        <v>2095</v>
      </c>
      <c r="AD77" s="26"/>
      <c r="AE77" s="38" t="s">
        <v>2095</v>
      </c>
      <c r="AF77" s="26" t="s">
        <v>2098</v>
      </c>
      <c r="AG77" s="53" t="s">
        <v>2095</v>
      </c>
      <c r="AH77" s="59">
        <v>5</v>
      </c>
      <c r="AI77" s="26" t="s">
        <v>2099</v>
      </c>
      <c r="AJ77" s="82"/>
      <c r="AK77" s="37">
        <v>566</v>
      </c>
      <c r="AL77" s="26">
        <v>3</v>
      </c>
      <c r="AM77" s="26">
        <v>2</v>
      </c>
      <c r="AN77" s="92">
        <v>2.561216414943182</v>
      </c>
      <c r="AO77" s="26" t="s">
        <v>2461</v>
      </c>
      <c r="AP77" s="81"/>
      <c r="AQ77" s="26" t="s">
        <v>2107</v>
      </c>
      <c r="AR77" s="26"/>
    </row>
    <row r="78" spans="1:44" x14ac:dyDescent="0.35">
      <c r="A78" s="31">
        <v>19</v>
      </c>
      <c r="B78" s="12" t="s">
        <v>29</v>
      </c>
      <c r="C78" s="12" t="s">
        <v>704</v>
      </c>
      <c r="D78" s="8" t="s">
        <v>2285</v>
      </c>
      <c r="E78" s="8" t="s">
        <v>708</v>
      </c>
      <c r="F78" s="90" t="s">
        <v>2412</v>
      </c>
      <c r="G78" s="8">
        <v>3</v>
      </c>
      <c r="H78" s="26" t="s">
        <v>2105</v>
      </c>
      <c r="I78" s="66" t="s">
        <v>62</v>
      </c>
      <c r="J78" s="202" t="s">
        <v>37</v>
      </c>
      <c r="K78" s="67">
        <v>1979</v>
      </c>
      <c r="L78" s="202">
        <v>110</v>
      </c>
      <c r="M78" s="202">
        <v>0</v>
      </c>
      <c r="N78" s="202" t="e">
        <v>#N/A</v>
      </c>
      <c r="O78" s="26"/>
      <c r="P78" s="26"/>
      <c r="Q78" s="27">
        <v>1</v>
      </c>
      <c r="R78" s="26"/>
      <c r="S78" s="60" t="s">
        <v>2095</v>
      </c>
      <c r="T78" s="30"/>
      <c r="U78" s="26">
        <v>465</v>
      </c>
      <c r="V78" s="28">
        <v>232.5</v>
      </c>
      <c r="W78" s="26">
        <v>29</v>
      </c>
      <c r="X78" s="26">
        <f t="shared" si="1"/>
        <v>348</v>
      </c>
      <c r="Y78" s="71"/>
      <c r="Z78" s="38" t="s">
        <v>2125</v>
      </c>
      <c r="AA78" s="38" t="s">
        <v>2097</v>
      </c>
      <c r="AB78" s="38" t="s">
        <v>2095</v>
      </c>
      <c r="AC78" s="38" t="s">
        <v>2095</v>
      </c>
      <c r="AD78" s="26"/>
      <c r="AE78" s="38" t="s">
        <v>2095</v>
      </c>
      <c r="AF78" s="26" t="s">
        <v>2098</v>
      </c>
      <c r="AG78" s="53" t="s">
        <v>2095</v>
      </c>
      <c r="AH78" s="59">
        <v>5</v>
      </c>
      <c r="AI78" s="26" t="s">
        <v>2099</v>
      </c>
      <c r="AJ78" s="82"/>
      <c r="AK78" s="37">
        <v>566</v>
      </c>
      <c r="AL78" s="26">
        <v>5</v>
      </c>
      <c r="AM78" s="26">
        <v>3</v>
      </c>
      <c r="AN78" s="92">
        <v>2.0734323475378598</v>
      </c>
      <c r="AO78" s="26" t="s">
        <v>2280</v>
      </c>
      <c r="AP78" s="81"/>
      <c r="AQ78" s="26" t="s">
        <v>2107</v>
      </c>
      <c r="AR78" s="26" t="s">
        <v>2107</v>
      </c>
    </row>
    <row r="79" spans="1:44" x14ac:dyDescent="0.35">
      <c r="A79" s="31">
        <v>25</v>
      </c>
      <c r="B79" s="12" t="s">
        <v>145</v>
      </c>
      <c r="C79" s="12" t="s">
        <v>393</v>
      </c>
      <c r="D79" s="8" t="s">
        <v>2325</v>
      </c>
      <c r="E79" s="8" t="s">
        <v>396</v>
      </c>
      <c r="F79" s="90" t="s">
        <v>2462</v>
      </c>
      <c r="G79" s="8">
        <v>3</v>
      </c>
      <c r="H79" s="26" t="s">
        <v>2148</v>
      </c>
      <c r="I79" s="66" t="s">
        <v>55</v>
      </c>
      <c r="J79" s="202" t="s">
        <v>44</v>
      </c>
      <c r="K79" s="67">
        <v>2004</v>
      </c>
      <c r="L79" s="202">
        <v>366</v>
      </c>
      <c r="M79" s="202">
        <v>0</v>
      </c>
      <c r="N79" s="202">
        <v>248</v>
      </c>
      <c r="O79" s="26"/>
      <c r="P79" s="26"/>
      <c r="Q79" s="27">
        <v>1</v>
      </c>
      <c r="R79" s="26"/>
      <c r="S79" s="60" t="s">
        <v>2095</v>
      </c>
      <c r="T79" s="30"/>
      <c r="U79" s="26">
        <v>1111</v>
      </c>
      <c r="V79" s="28">
        <v>555.5</v>
      </c>
      <c r="W79" s="26">
        <v>66</v>
      </c>
      <c r="X79" s="26">
        <f t="shared" si="1"/>
        <v>792</v>
      </c>
      <c r="Y79" s="71"/>
      <c r="Z79" s="38" t="s">
        <v>2096</v>
      </c>
      <c r="AA79" s="38" t="s">
        <v>2097</v>
      </c>
      <c r="AB79" s="38" t="s">
        <v>2095</v>
      </c>
      <c r="AC79" s="38" t="s">
        <v>2095</v>
      </c>
      <c r="AD79" s="26"/>
      <c r="AE79" s="38" t="s">
        <v>2095</v>
      </c>
      <c r="AF79" s="26" t="s">
        <v>2098</v>
      </c>
      <c r="AG79" s="53" t="s">
        <v>2095</v>
      </c>
      <c r="AH79" s="59">
        <v>4</v>
      </c>
      <c r="AI79" s="26" t="s">
        <v>2099</v>
      </c>
      <c r="AJ79" s="82"/>
      <c r="AK79" s="37">
        <v>69</v>
      </c>
      <c r="AL79" s="26">
        <v>0</v>
      </c>
      <c r="AM79" s="26">
        <v>10</v>
      </c>
      <c r="AN79" s="92">
        <v>0.2815206038901496</v>
      </c>
      <c r="AO79" s="26" t="s">
        <v>2113</v>
      </c>
      <c r="AP79" s="81"/>
      <c r="AQ79" s="26" t="s">
        <v>2107</v>
      </c>
      <c r="AR79" s="26" t="s">
        <v>2107</v>
      </c>
    </row>
    <row r="80" spans="1:44" x14ac:dyDescent="0.35">
      <c r="A80" s="31">
        <v>24</v>
      </c>
      <c r="B80" s="12" t="s">
        <v>145</v>
      </c>
      <c r="C80" s="12" t="s">
        <v>456</v>
      </c>
      <c r="D80" s="8" t="s">
        <v>2463</v>
      </c>
      <c r="E80" s="8" t="s">
        <v>459</v>
      </c>
      <c r="F80" s="8"/>
      <c r="G80" s="8">
        <v>3</v>
      </c>
      <c r="H80" s="26"/>
      <c r="I80" s="66" t="s">
        <v>36</v>
      </c>
      <c r="J80" s="202" t="s">
        <v>37</v>
      </c>
      <c r="K80" s="67">
        <v>1981</v>
      </c>
      <c r="L80" s="202">
        <v>356</v>
      </c>
      <c r="M80" s="202">
        <v>0</v>
      </c>
      <c r="N80" s="202">
        <v>488</v>
      </c>
      <c r="O80" s="26"/>
      <c r="P80" s="26"/>
      <c r="Q80" s="27">
        <v>0.97674418604651159</v>
      </c>
      <c r="R80" s="26"/>
      <c r="S80" s="60" t="s">
        <v>2095</v>
      </c>
      <c r="T80" s="30"/>
      <c r="U80" s="26">
        <v>745</v>
      </c>
      <c r="V80" s="28">
        <v>372.5</v>
      </c>
      <c r="W80" s="26">
        <v>40</v>
      </c>
      <c r="X80" s="26">
        <f t="shared" si="1"/>
        <v>480</v>
      </c>
      <c r="Y80" s="71"/>
      <c r="Z80" s="38" t="s">
        <v>2125</v>
      </c>
      <c r="AA80" s="38" t="s">
        <v>2097</v>
      </c>
      <c r="AB80" s="38" t="s">
        <v>2095</v>
      </c>
      <c r="AC80" s="38" t="s">
        <v>2095</v>
      </c>
      <c r="AD80" s="26"/>
      <c r="AE80" s="38" t="s">
        <v>2095</v>
      </c>
      <c r="AF80" s="26" t="s">
        <v>2098</v>
      </c>
      <c r="AG80" s="53" t="s">
        <v>2095</v>
      </c>
      <c r="AH80" s="59">
        <v>5</v>
      </c>
      <c r="AI80" s="26" t="s">
        <v>2099</v>
      </c>
      <c r="AJ80" s="82"/>
      <c r="AK80" s="37">
        <v>271</v>
      </c>
      <c r="AL80" s="26">
        <v>0</v>
      </c>
      <c r="AM80" s="26">
        <v>16</v>
      </c>
      <c r="AN80" s="92">
        <v>1.7044454992329527</v>
      </c>
      <c r="AO80" s="26" t="s">
        <v>2464</v>
      </c>
      <c r="AP80" s="81"/>
      <c r="AQ80" s="26" t="s">
        <v>2107</v>
      </c>
      <c r="AR80" s="26"/>
    </row>
    <row r="81" spans="1:45" x14ac:dyDescent="0.35">
      <c r="A81" s="31">
        <v>30</v>
      </c>
      <c r="B81" s="12" t="s">
        <v>145</v>
      </c>
      <c r="C81" s="12" t="s">
        <v>146</v>
      </c>
      <c r="D81" s="8" t="s">
        <v>2366</v>
      </c>
      <c r="E81" s="8" t="s">
        <v>149</v>
      </c>
      <c r="F81" s="90" t="s">
        <v>2465</v>
      </c>
      <c r="G81" s="8">
        <v>3</v>
      </c>
      <c r="H81" s="26" t="s">
        <v>2124</v>
      </c>
      <c r="I81" s="66" t="s">
        <v>62</v>
      </c>
      <c r="J81" s="202" t="s">
        <v>37</v>
      </c>
      <c r="K81" s="67">
        <v>1982</v>
      </c>
      <c r="L81" s="202">
        <v>250</v>
      </c>
      <c r="M81" s="202">
        <v>0</v>
      </c>
      <c r="N81" s="202">
        <v>400</v>
      </c>
      <c r="O81" s="26"/>
      <c r="P81" s="26"/>
      <c r="Q81" s="27">
        <v>0.93442622950819676</v>
      </c>
      <c r="R81" s="26"/>
      <c r="S81" s="60" t="s">
        <v>2107</v>
      </c>
      <c r="T81" s="30"/>
      <c r="U81" s="26">
        <v>1214</v>
      </c>
      <c r="V81" s="28">
        <v>607</v>
      </c>
      <c r="W81" s="26">
        <v>62</v>
      </c>
      <c r="X81" s="26">
        <f t="shared" ref="X81:X111" si="2">W81*12</f>
        <v>744</v>
      </c>
      <c r="Y81" s="71"/>
      <c r="Z81" s="38" t="s">
        <v>2125</v>
      </c>
      <c r="AA81" s="38" t="s">
        <v>2097</v>
      </c>
      <c r="AB81" s="38" t="s">
        <v>2095</v>
      </c>
      <c r="AC81" s="38" t="s">
        <v>2095</v>
      </c>
      <c r="AD81" s="26"/>
      <c r="AE81" s="38" t="s">
        <v>2095</v>
      </c>
      <c r="AF81" s="26" t="s">
        <v>2098</v>
      </c>
      <c r="AG81" s="53" t="s">
        <v>2095</v>
      </c>
      <c r="AH81" s="59">
        <v>5</v>
      </c>
      <c r="AI81" s="26" t="s">
        <v>2099</v>
      </c>
      <c r="AJ81" s="82"/>
      <c r="AK81" s="37">
        <v>197</v>
      </c>
      <c r="AL81" s="26">
        <v>3</v>
      </c>
      <c r="AM81" s="26">
        <v>18</v>
      </c>
      <c r="AN81" s="92">
        <v>1.2118219866212121</v>
      </c>
      <c r="AO81" s="26" t="s">
        <v>2318</v>
      </c>
      <c r="AP81" s="81"/>
      <c r="AQ81" s="26" t="s">
        <v>2107</v>
      </c>
      <c r="AR81" s="26" t="s">
        <v>2107</v>
      </c>
    </row>
    <row r="82" spans="1:45" x14ac:dyDescent="0.35">
      <c r="A82" s="31">
        <v>1</v>
      </c>
      <c r="B82" s="12" t="s">
        <v>1649</v>
      </c>
      <c r="C82" s="12" t="s">
        <v>2019</v>
      </c>
      <c r="D82" s="8" t="s">
        <v>2466</v>
      </c>
      <c r="E82" s="52" t="s">
        <v>2467</v>
      </c>
      <c r="F82" s="52"/>
      <c r="G82" s="8" t="s">
        <v>2468</v>
      </c>
      <c r="H82" s="26"/>
      <c r="I82" s="66" t="s">
        <v>412</v>
      </c>
      <c r="J82" s="202" t="s">
        <v>2469</v>
      </c>
      <c r="K82" s="67">
        <v>1983</v>
      </c>
      <c r="L82" s="202">
        <v>300</v>
      </c>
      <c r="M82" s="202">
        <v>0</v>
      </c>
      <c r="N82" s="202">
        <v>250</v>
      </c>
      <c r="O82" s="26"/>
      <c r="P82" s="26"/>
      <c r="Q82" s="27">
        <v>0.90384615384615385</v>
      </c>
      <c r="R82" s="26"/>
      <c r="S82" s="60" t="s">
        <v>2095</v>
      </c>
      <c r="T82" s="30"/>
      <c r="U82" s="26">
        <v>1189</v>
      </c>
      <c r="V82" s="28">
        <v>594.5</v>
      </c>
      <c r="W82" s="26">
        <v>49</v>
      </c>
      <c r="X82" s="26">
        <f t="shared" si="2"/>
        <v>588</v>
      </c>
      <c r="Y82" s="71"/>
      <c r="Z82" s="38" t="s">
        <v>2102</v>
      </c>
      <c r="AA82" s="38" t="s">
        <v>2097</v>
      </c>
      <c r="AB82" s="38" t="s">
        <v>2095</v>
      </c>
      <c r="AC82" s="38" t="s">
        <v>2095</v>
      </c>
      <c r="AD82" s="26"/>
      <c r="AE82" s="38" t="s">
        <v>2129</v>
      </c>
      <c r="AF82" s="26" t="s">
        <v>2098</v>
      </c>
      <c r="AG82" s="53" t="s">
        <v>2095</v>
      </c>
      <c r="AH82" s="59">
        <v>4</v>
      </c>
      <c r="AI82" s="26" t="s">
        <v>2099</v>
      </c>
      <c r="AJ82" s="82"/>
      <c r="AK82" s="37">
        <v>174</v>
      </c>
      <c r="AL82" s="26">
        <v>3</v>
      </c>
      <c r="AM82" s="26">
        <v>27</v>
      </c>
      <c r="AN82" s="92">
        <v>0.21763823636363447</v>
      </c>
      <c r="AO82" s="26" t="s">
        <v>2100</v>
      </c>
      <c r="AP82" s="81"/>
      <c r="AQ82" s="26" t="s">
        <v>2095</v>
      </c>
      <c r="AR82" s="26"/>
    </row>
    <row r="83" spans="1:45" x14ac:dyDescent="0.35">
      <c r="A83" s="35">
        <v>1</v>
      </c>
      <c r="B83" s="8" t="s">
        <v>1649</v>
      </c>
      <c r="C83" s="8" t="s">
        <v>2047</v>
      </c>
      <c r="D83" s="8" t="s">
        <v>2470</v>
      </c>
      <c r="E83" s="9" t="s">
        <v>2050</v>
      </c>
      <c r="F83" s="9"/>
      <c r="G83" s="8">
        <v>3</v>
      </c>
      <c r="H83" s="26" t="s">
        <v>2124</v>
      </c>
      <c r="I83" s="66" t="s">
        <v>36</v>
      </c>
      <c r="J83" s="202" t="s">
        <v>37</v>
      </c>
      <c r="K83" s="67">
        <v>1984</v>
      </c>
      <c r="L83" s="202">
        <v>445</v>
      </c>
      <c r="M83" s="202">
        <v>0</v>
      </c>
      <c r="N83" s="202">
        <v>250</v>
      </c>
      <c r="O83" s="26"/>
      <c r="P83" s="26" t="s">
        <v>2106</v>
      </c>
      <c r="Q83" s="27">
        <v>0.86363636363636365</v>
      </c>
      <c r="R83" s="26"/>
      <c r="S83" s="60" t="s">
        <v>2095</v>
      </c>
      <c r="T83" s="30"/>
      <c r="U83" s="26">
        <v>651</v>
      </c>
      <c r="V83" s="28">
        <v>325.5</v>
      </c>
      <c r="W83" s="26">
        <v>39</v>
      </c>
      <c r="X83" s="26">
        <f t="shared" si="2"/>
        <v>468</v>
      </c>
      <c r="Y83" s="71"/>
      <c r="Z83" s="38" t="s">
        <v>2096</v>
      </c>
      <c r="AA83" s="38" t="s">
        <v>2097</v>
      </c>
      <c r="AB83" s="38" t="s">
        <v>2095</v>
      </c>
      <c r="AC83" s="38" t="s">
        <v>2095</v>
      </c>
      <c r="AD83" s="26"/>
      <c r="AE83" s="38" t="s">
        <v>2095</v>
      </c>
      <c r="AF83" s="26" t="s">
        <v>2098</v>
      </c>
      <c r="AG83" s="53" t="s">
        <v>2095</v>
      </c>
      <c r="AH83" s="59">
        <v>4</v>
      </c>
      <c r="AI83" s="26" t="s">
        <v>2099</v>
      </c>
      <c r="AJ83" s="82"/>
      <c r="AK83" s="37">
        <v>174</v>
      </c>
      <c r="AL83" s="26">
        <v>3</v>
      </c>
      <c r="AM83" s="26">
        <v>22</v>
      </c>
      <c r="AN83" s="92">
        <v>1.1414318227140132</v>
      </c>
      <c r="AO83" s="26" t="s">
        <v>2134</v>
      </c>
      <c r="AP83" s="81"/>
      <c r="AQ83" s="26" t="s">
        <v>2107</v>
      </c>
      <c r="AR83" s="26"/>
    </row>
    <row r="84" spans="1:45" x14ac:dyDescent="0.35">
      <c r="A84" s="35">
        <v>3</v>
      </c>
      <c r="B84" s="8" t="s">
        <v>1649</v>
      </c>
      <c r="C84" s="8" t="s">
        <v>1869</v>
      </c>
      <c r="D84" s="8" t="s">
        <v>2471</v>
      </c>
      <c r="E84" s="9" t="s">
        <v>1873</v>
      </c>
      <c r="F84" s="9"/>
      <c r="G84" s="8">
        <v>3</v>
      </c>
      <c r="H84" s="26"/>
      <c r="I84" s="66" t="s">
        <v>412</v>
      </c>
      <c r="J84" s="202" t="s">
        <v>44</v>
      </c>
      <c r="K84" s="67">
        <v>1985</v>
      </c>
      <c r="L84" s="202">
        <v>260</v>
      </c>
      <c r="M84" s="202">
        <v>0</v>
      </c>
      <c r="N84" s="202">
        <v>340</v>
      </c>
      <c r="O84" s="26"/>
      <c r="P84" s="26"/>
      <c r="Q84" s="27">
        <v>1</v>
      </c>
      <c r="R84" s="26"/>
      <c r="S84" s="60" t="s">
        <v>2095</v>
      </c>
      <c r="T84" s="30"/>
      <c r="U84" s="26">
        <v>759</v>
      </c>
      <c r="V84" s="28">
        <v>379.5</v>
      </c>
      <c r="W84" s="26">
        <v>41</v>
      </c>
      <c r="X84" s="26">
        <f t="shared" si="2"/>
        <v>492</v>
      </c>
      <c r="Y84" s="71"/>
      <c r="Z84" s="38" t="s">
        <v>2125</v>
      </c>
      <c r="AA84" s="38" t="s">
        <v>2097</v>
      </c>
      <c r="AB84" s="38" t="s">
        <v>2095</v>
      </c>
      <c r="AC84" s="38" t="s">
        <v>2095</v>
      </c>
      <c r="AD84" s="26"/>
      <c r="AE84" s="38" t="s">
        <v>2129</v>
      </c>
      <c r="AF84" s="26" t="s">
        <v>2098</v>
      </c>
      <c r="AG84" s="53" t="s">
        <v>2095</v>
      </c>
      <c r="AH84" s="59">
        <v>4</v>
      </c>
      <c r="AI84" s="26" t="s">
        <v>2099</v>
      </c>
      <c r="AJ84" s="82"/>
      <c r="AK84" s="37">
        <v>286</v>
      </c>
      <c r="AL84" s="26">
        <v>4</v>
      </c>
      <c r="AM84" s="26">
        <v>20</v>
      </c>
      <c r="AN84" s="92">
        <v>0.43837406682575564</v>
      </c>
      <c r="AO84" s="26" t="s">
        <v>2162</v>
      </c>
      <c r="AP84" s="81"/>
      <c r="AQ84" s="26" t="s">
        <v>2107</v>
      </c>
      <c r="AR84" s="26"/>
    </row>
    <row r="85" spans="1:45" x14ac:dyDescent="0.35">
      <c r="A85" s="35">
        <v>5</v>
      </c>
      <c r="B85" s="8" t="s">
        <v>1649</v>
      </c>
      <c r="C85" s="8" t="s">
        <v>1763</v>
      </c>
      <c r="D85" s="8" t="s">
        <v>2472</v>
      </c>
      <c r="E85" s="9" t="s">
        <v>1766</v>
      </c>
      <c r="F85" s="9"/>
      <c r="G85" s="8">
        <v>3</v>
      </c>
      <c r="H85" s="26" t="s">
        <v>2168</v>
      </c>
      <c r="I85" s="66" t="s">
        <v>862</v>
      </c>
      <c r="J85" s="202" t="s">
        <v>44</v>
      </c>
      <c r="K85" s="67">
        <v>1986</v>
      </c>
      <c r="L85" s="202">
        <v>325</v>
      </c>
      <c r="M85" s="202">
        <v>0</v>
      </c>
      <c r="N85" s="202">
        <v>374</v>
      </c>
      <c r="O85" s="26"/>
      <c r="P85" s="26"/>
      <c r="Q85" s="27">
        <v>1</v>
      </c>
      <c r="R85" s="26"/>
      <c r="S85" s="60" t="s">
        <v>2095</v>
      </c>
      <c r="T85" s="30"/>
      <c r="U85" s="26">
        <v>826</v>
      </c>
      <c r="V85" s="28">
        <v>413</v>
      </c>
      <c r="W85" s="26">
        <v>40</v>
      </c>
      <c r="X85" s="26">
        <f t="shared" si="2"/>
        <v>480</v>
      </c>
      <c r="Y85" s="71"/>
      <c r="Z85" s="38" t="s">
        <v>2125</v>
      </c>
      <c r="AA85" s="38" t="s">
        <v>2097</v>
      </c>
      <c r="AB85" s="38" t="s">
        <v>2095</v>
      </c>
      <c r="AC85" s="38" t="s">
        <v>2095</v>
      </c>
      <c r="AD85" s="26"/>
      <c r="AE85" s="38" t="s">
        <v>2129</v>
      </c>
      <c r="AF85" s="26" t="s">
        <v>2098</v>
      </c>
      <c r="AG85" s="53" t="s">
        <v>2095</v>
      </c>
      <c r="AH85" s="59">
        <v>4</v>
      </c>
      <c r="AI85" s="26" t="s">
        <v>2099</v>
      </c>
      <c r="AJ85" s="82"/>
      <c r="AK85" s="37">
        <v>318</v>
      </c>
      <c r="AL85" s="26">
        <v>3</v>
      </c>
      <c r="AM85" s="26">
        <v>15</v>
      </c>
      <c r="AN85" s="92">
        <v>0.15837265681420434</v>
      </c>
      <c r="AO85" s="26" t="s">
        <v>2473</v>
      </c>
      <c r="AP85" s="81"/>
      <c r="AQ85" s="26" t="s">
        <v>2095</v>
      </c>
      <c r="AR85" s="26"/>
    </row>
    <row r="86" spans="1:45" x14ac:dyDescent="0.35">
      <c r="A86" s="35">
        <v>6</v>
      </c>
      <c r="B86" s="8" t="s">
        <v>1649</v>
      </c>
      <c r="C86" s="8" t="s">
        <v>1650</v>
      </c>
      <c r="D86" s="8" t="s">
        <v>2474</v>
      </c>
      <c r="E86" s="9" t="s">
        <v>1653</v>
      </c>
      <c r="F86" s="9"/>
      <c r="G86" s="8">
        <v>3</v>
      </c>
      <c r="H86" s="26" t="s">
        <v>2137</v>
      </c>
      <c r="I86" s="66" t="s">
        <v>62</v>
      </c>
      <c r="J86" s="202" t="s">
        <v>37</v>
      </c>
      <c r="K86" s="67">
        <v>1987</v>
      </c>
      <c r="L86" s="202">
        <v>246</v>
      </c>
      <c r="M86" s="202">
        <v>0</v>
      </c>
      <c r="N86" s="202">
        <v>145</v>
      </c>
      <c r="O86" s="26"/>
      <c r="P86" s="26"/>
      <c r="Q86" s="27">
        <v>1</v>
      </c>
      <c r="R86" s="26"/>
      <c r="S86" s="60" t="s">
        <v>2095</v>
      </c>
      <c r="T86" s="30"/>
      <c r="U86" s="26">
        <v>433</v>
      </c>
      <c r="V86" s="28">
        <v>216.5</v>
      </c>
      <c r="W86" s="26">
        <v>35</v>
      </c>
      <c r="X86" s="26">
        <f t="shared" si="2"/>
        <v>420</v>
      </c>
      <c r="Y86" s="71"/>
      <c r="Z86" s="38" t="s">
        <v>2096</v>
      </c>
      <c r="AA86" s="38" t="s">
        <v>2097</v>
      </c>
      <c r="AB86" s="38" t="s">
        <v>2095</v>
      </c>
      <c r="AC86" s="38" t="s">
        <v>2095</v>
      </c>
      <c r="AD86" s="26"/>
      <c r="AE86" s="38" t="s">
        <v>2095</v>
      </c>
      <c r="AF86" s="26" t="s">
        <v>2098</v>
      </c>
      <c r="AG86" s="53" t="s">
        <v>2095</v>
      </c>
      <c r="AH86" s="59">
        <v>4</v>
      </c>
      <c r="AI86" s="26" t="s">
        <v>2099</v>
      </c>
      <c r="AJ86" s="82"/>
      <c r="AK86" s="37">
        <v>227</v>
      </c>
      <c r="AL86" s="26">
        <v>4</v>
      </c>
      <c r="AM86" s="26">
        <v>13</v>
      </c>
      <c r="AN86" s="92">
        <v>0.94791557861552833</v>
      </c>
      <c r="AO86" s="26" t="s">
        <v>2173</v>
      </c>
      <c r="AP86" s="81"/>
      <c r="AQ86" s="26" t="s">
        <v>2107</v>
      </c>
      <c r="AR86" s="26"/>
    </row>
    <row r="87" spans="1:45" x14ac:dyDescent="0.35">
      <c r="A87" s="35">
        <v>6</v>
      </c>
      <c r="B87" s="8" t="s">
        <v>1649</v>
      </c>
      <c r="C87" s="8" t="s">
        <v>1673</v>
      </c>
      <c r="D87" s="8" t="s">
        <v>2475</v>
      </c>
      <c r="E87" s="9" t="s">
        <v>1676</v>
      </c>
      <c r="F87" s="9"/>
      <c r="G87" s="8">
        <v>3</v>
      </c>
      <c r="H87" s="26"/>
      <c r="I87" s="66" t="s">
        <v>43</v>
      </c>
      <c r="J87" s="202" t="s">
        <v>44</v>
      </c>
      <c r="K87" s="67">
        <v>1988</v>
      </c>
      <c r="L87" s="202">
        <v>325</v>
      </c>
      <c r="M87" s="202">
        <v>0</v>
      </c>
      <c r="N87" s="202">
        <v>250</v>
      </c>
      <c r="O87" s="26"/>
      <c r="P87" s="26"/>
      <c r="Q87" s="27">
        <v>0.94117647058823528</v>
      </c>
      <c r="R87" s="26"/>
      <c r="S87" s="60" t="s">
        <v>2095</v>
      </c>
      <c r="T87" s="30"/>
      <c r="U87" s="26">
        <v>856</v>
      </c>
      <c r="V87" s="28">
        <v>428</v>
      </c>
      <c r="W87" s="26">
        <v>52</v>
      </c>
      <c r="X87" s="26">
        <f t="shared" si="2"/>
        <v>624</v>
      </c>
      <c r="Y87" s="71"/>
      <c r="Z87" s="38" t="s">
        <v>2096</v>
      </c>
      <c r="AA87" s="38" t="s">
        <v>2097</v>
      </c>
      <c r="AB87" s="38" t="s">
        <v>2095</v>
      </c>
      <c r="AC87" s="38" t="s">
        <v>2095</v>
      </c>
      <c r="AD87" s="26"/>
      <c r="AE87" s="38" t="s">
        <v>2095</v>
      </c>
      <c r="AF87" s="26" t="s">
        <v>2098</v>
      </c>
      <c r="AG87" s="53" t="s">
        <v>2095</v>
      </c>
      <c r="AH87" s="59">
        <v>4</v>
      </c>
      <c r="AI87" s="26" t="s">
        <v>2099</v>
      </c>
      <c r="AJ87" s="82"/>
      <c r="AK87" s="37">
        <v>227</v>
      </c>
      <c r="AL87" s="26">
        <v>4</v>
      </c>
      <c r="AM87" s="26">
        <v>16</v>
      </c>
      <c r="AN87" s="92">
        <v>0.15821810066534092</v>
      </c>
      <c r="AO87" s="26" t="s">
        <v>2173</v>
      </c>
      <c r="AP87" s="81"/>
      <c r="AQ87" s="26" t="s">
        <v>2095</v>
      </c>
      <c r="AR87" s="26"/>
    </row>
    <row r="88" spans="1:45" ht="29" x14ac:dyDescent="0.35">
      <c r="A88" s="35">
        <v>6</v>
      </c>
      <c r="B88" s="8" t="s">
        <v>1649</v>
      </c>
      <c r="C88" s="8" t="s">
        <v>1680</v>
      </c>
      <c r="D88" s="8" t="s">
        <v>2476</v>
      </c>
      <c r="E88" s="9" t="s">
        <v>1683</v>
      </c>
      <c r="F88" s="9"/>
      <c r="G88" s="8">
        <v>3</v>
      </c>
      <c r="H88" s="26"/>
      <c r="I88" s="66" t="s">
        <v>412</v>
      </c>
      <c r="J88" s="202" t="s">
        <v>44</v>
      </c>
      <c r="K88" s="67">
        <v>1989</v>
      </c>
      <c r="L88" s="202">
        <v>542</v>
      </c>
      <c r="M88" s="202">
        <v>0</v>
      </c>
      <c r="N88" s="202">
        <v>196</v>
      </c>
      <c r="O88" s="26"/>
      <c r="P88" s="26" t="s">
        <v>2106</v>
      </c>
      <c r="Q88" s="27">
        <v>0.55737704918032782</v>
      </c>
      <c r="R88" s="26"/>
      <c r="S88" s="60" t="s">
        <v>2095</v>
      </c>
      <c r="T88" s="30"/>
      <c r="U88" s="26">
        <v>1085</v>
      </c>
      <c r="V88" s="28">
        <v>542.5</v>
      </c>
      <c r="W88" s="26">
        <v>64</v>
      </c>
      <c r="X88" s="26">
        <f t="shared" si="2"/>
        <v>768</v>
      </c>
      <c r="Y88" s="71"/>
      <c r="Z88" s="38" t="s">
        <v>2096</v>
      </c>
      <c r="AA88" s="38" t="s">
        <v>2097</v>
      </c>
      <c r="AB88" s="38" t="s">
        <v>2095</v>
      </c>
      <c r="AC88" s="38" t="s">
        <v>2095</v>
      </c>
      <c r="AD88" s="26"/>
      <c r="AE88" s="38" t="s">
        <v>2095</v>
      </c>
      <c r="AF88" s="26" t="s">
        <v>2098</v>
      </c>
      <c r="AG88" s="53" t="s">
        <v>2095</v>
      </c>
      <c r="AH88" s="59">
        <v>4</v>
      </c>
      <c r="AI88" s="26" t="s">
        <v>2099</v>
      </c>
      <c r="AJ88" s="82"/>
      <c r="AK88" s="37">
        <v>227</v>
      </c>
      <c r="AL88" s="26">
        <v>4</v>
      </c>
      <c r="AM88" s="26">
        <v>10</v>
      </c>
      <c r="AN88" s="92">
        <v>0.95110415775757384</v>
      </c>
      <c r="AO88" s="26" t="s">
        <v>2473</v>
      </c>
      <c r="AP88" s="81"/>
      <c r="AQ88" s="26" t="s">
        <v>2107</v>
      </c>
      <c r="AR88" s="26"/>
    </row>
    <row r="89" spans="1:45" x14ac:dyDescent="0.35">
      <c r="A89" s="20">
        <v>7</v>
      </c>
      <c r="B89" s="9" t="s">
        <v>1083</v>
      </c>
      <c r="C89" s="9" t="s">
        <v>1600</v>
      </c>
      <c r="D89" s="8" t="s">
        <v>2477</v>
      </c>
      <c r="E89" s="9" t="s">
        <v>1604</v>
      </c>
      <c r="F89" s="9"/>
      <c r="G89" s="8">
        <v>3</v>
      </c>
      <c r="H89" s="26"/>
      <c r="I89" s="66" t="s">
        <v>486</v>
      </c>
      <c r="J89" s="202" t="s">
        <v>44</v>
      </c>
      <c r="K89" s="67">
        <v>1990</v>
      </c>
      <c r="L89" s="202">
        <v>360</v>
      </c>
      <c r="M89" s="202">
        <v>0</v>
      </c>
      <c r="N89" s="202">
        <v>336</v>
      </c>
      <c r="O89" s="26"/>
      <c r="P89" s="26"/>
      <c r="Q89" s="27">
        <v>0.9882352941176471</v>
      </c>
      <c r="R89" s="26"/>
      <c r="S89" s="60" t="s">
        <v>2107</v>
      </c>
      <c r="T89" s="30"/>
      <c r="U89" s="26">
        <v>1546</v>
      </c>
      <c r="V89" s="28">
        <v>773</v>
      </c>
      <c r="W89" s="26">
        <v>71</v>
      </c>
      <c r="X89" s="26">
        <f t="shared" si="2"/>
        <v>852</v>
      </c>
      <c r="Y89" s="71"/>
      <c r="Z89" s="38" t="s">
        <v>2125</v>
      </c>
      <c r="AA89" s="38" t="s">
        <v>2097</v>
      </c>
      <c r="AB89" s="38" t="s">
        <v>2095</v>
      </c>
      <c r="AC89" s="38" t="s">
        <v>2095</v>
      </c>
      <c r="AD89" s="26"/>
      <c r="AE89" s="38" t="s">
        <v>2129</v>
      </c>
      <c r="AF89" s="26" t="s">
        <v>2098</v>
      </c>
      <c r="AG89" s="53" t="s">
        <v>2095</v>
      </c>
      <c r="AH89" s="59">
        <v>4</v>
      </c>
      <c r="AI89" s="26" t="s">
        <v>2099</v>
      </c>
      <c r="AJ89" s="82"/>
      <c r="AK89" s="37">
        <v>603</v>
      </c>
      <c r="AL89" s="26">
        <v>5</v>
      </c>
      <c r="AM89" s="26">
        <v>11</v>
      </c>
      <c r="AN89" s="92">
        <v>0.41790452528030303</v>
      </c>
      <c r="AO89" s="26" t="s">
        <v>2183</v>
      </c>
      <c r="AP89" s="81"/>
      <c r="AQ89" s="26" t="s">
        <v>2107</v>
      </c>
      <c r="AR89" s="26"/>
    </row>
    <row r="90" spans="1:45" ht="29" x14ac:dyDescent="0.35">
      <c r="A90" s="35">
        <v>11</v>
      </c>
      <c r="B90" s="8" t="s">
        <v>1083</v>
      </c>
      <c r="C90" s="8" t="s">
        <v>1173</v>
      </c>
      <c r="D90" s="8" t="s">
        <v>2478</v>
      </c>
      <c r="E90" s="9" t="s">
        <v>1176</v>
      </c>
      <c r="F90" s="9"/>
      <c r="G90" s="8">
        <v>3</v>
      </c>
      <c r="H90" s="26"/>
      <c r="I90" s="66" t="s">
        <v>432</v>
      </c>
      <c r="J90" s="202" t="s">
        <v>44</v>
      </c>
      <c r="K90" s="67">
        <v>1991</v>
      </c>
      <c r="L90" s="202">
        <v>228</v>
      </c>
      <c r="M90" s="202">
        <v>0</v>
      </c>
      <c r="N90" s="202">
        <v>174</v>
      </c>
      <c r="O90" s="26"/>
      <c r="P90" s="26"/>
      <c r="Q90" s="27">
        <v>0.87804878048780488</v>
      </c>
      <c r="R90" s="26"/>
      <c r="S90" s="60" t="s">
        <v>2107</v>
      </c>
      <c r="T90" s="30"/>
      <c r="U90" s="26">
        <v>652</v>
      </c>
      <c r="V90" s="28">
        <v>326</v>
      </c>
      <c r="W90" s="26">
        <v>47</v>
      </c>
      <c r="X90" s="26">
        <f t="shared" si="2"/>
        <v>564</v>
      </c>
      <c r="Y90" s="71"/>
      <c r="Z90" s="38" t="s">
        <v>2096</v>
      </c>
      <c r="AA90" s="38" t="s">
        <v>2097</v>
      </c>
      <c r="AB90" s="38" t="s">
        <v>2095</v>
      </c>
      <c r="AC90" s="38" t="s">
        <v>2095</v>
      </c>
      <c r="AD90" s="26"/>
      <c r="AE90" s="38" t="s">
        <v>2095</v>
      </c>
      <c r="AF90" s="26" t="s">
        <v>2098</v>
      </c>
      <c r="AG90" s="53" t="s">
        <v>2095</v>
      </c>
      <c r="AH90" s="59">
        <v>4</v>
      </c>
      <c r="AI90" s="26" t="s">
        <v>2099</v>
      </c>
      <c r="AJ90" s="82"/>
      <c r="AK90" s="37">
        <v>479</v>
      </c>
      <c r="AL90" s="26">
        <v>1</v>
      </c>
      <c r="AM90" s="26">
        <v>2</v>
      </c>
      <c r="AN90" s="92">
        <v>1.1757405438087101</v>
      </c>
      <c r="AO90" s="26" t="s">
        <v>2431</v>
      </c>
      <c r="AP90" s="81"/>
      <c r="AQ90" s="26" t="s">
        <v>2095</v>
      </c>
      <c r="AR90" s="26"/>
    </row>
    <row r="91" spans="1:45" x14ac:dyDescent="0.35">
      <c r="A91" s="35">
        <v>11</v>
      </c>
      <c r="B91" s="8" t="s">
        <v>1083</v>
      </c>
      <c r="C91" s="8" t="s">
        <v>1181</v>
      </c>
      <c r="D91" s="8" t="s">
        <v>2224</v>
      </c>
      <c r="E91" s="9" t="s">
        <v>1184</v>
      </c>
      <c r="F91" s="90" t="s">
        <v>2479</v>
      </c>
      <c r="G91" s="8">
        <v>3</v>
      </c>
      <c r="H91" s="26"/>
      <c r="I91" s="66" t="s">
        <v>62</v>
      </c>
      <c r="J91" s="202" t="s">
        <v>37</v>
      </c>
      <c r="K91" s="67">
        <v>1992</v>
      </c>
      <c r="L91" s="202">
        <v>442</v>
      </c>
      <c r="M91" s="202">
        <v>0</v>
      </c>
      <c r="N91" s="202">
        <v>138</v>
      </c>
      <c r="O91" s="26"/>
      <c r="P91" s="26"/>
      <c r="Q91" s="27">
        <v>0.93103448275862066</v>
      </c>
      <c r="R91" s="26"/>
      <c r="S91" s="60" t="s">
        <v>2107</v>
      </c>
      <c r="T91" s="30"/>
      <c r="U91" s="26">
        <v>977</v>
      </c>
      <c r="V91" s="28">
        <v>488.5</v>
      </c>
      <c r="W91" s="26">
        <v>63</v>
      </c>
      <c r="X91" s="26">
        <f t="shared" si="2"/>
        <v>756</v>
      </c>
      <c r="Y91" s="71"/>
      <c r="Z91" s="38" t="s">
        <v>2096</v>
      </c>
      <c r="AA91" s="38" t="s">
        <v>2097</v>
      </c>
      <c r="AB91" s="38" t="s">
        <v>2095</v>
      </c>
      <c r="AC91" s="38" t="s">
        <v>2095</v>
      </c>
      <c r="AD91" s="26"/>
      <c r="AE91" s="38" t="s">
        <v>2095</v>
      </c>
      <c r="AF91" s="26" t="s">
        <v>2098</v>
      </c>
      <c r="AG91" s="53" t="s">
        <v>2095</v>
      </c>
      <c r="AH91" s="59">
        <v>4</v>
      </c>
      <c r="AI91" s="26" t="s">
        <v>2099</v>
      </c>
      <c r="AJ91" s="82"/>
      <c r="AK91" s="37">
        <v>479</v>
      </c>
      <c r="AL91" s="26">
        <v>3</v>
      </c>
      <c r="AM91" s="26">
        <v>9</v>
      </c>
      <c r="AN91" s="92">
        <v>0.42389120763068183</v>
      </c>
      <c r="AO91" s="26" t="s">
        <v>2193</v>
      </c>
      <c r="AP91" s="81"/>
      <c r="AQ91" s="26" t="s">
        <v>2107</v>
      </c>
      <c r="AR91" s="26" t="s">
        <v>2107</v>
      </c>
    </row>
    <row r="92" spans="1:45" x14ac:dyDescent="0.35">
      <c r="A92" s="31">
        <v>13</v>
      </c>
      <c r="B92" s="12" t="s">
        <v>29</v>
      </c>
      <c r="C92" s="12" t="s">
        <v>1003</v>
      </c>
      <c r="D92" s="8" t="s">
        <v>2480</v>
      </c>
      <c r="E92" s="8" t="s">
        <v>1006</v>
      </c>
      <c r="F92" s="8"/>
      <c r="G92" s="8">
        <v>3</v>
      </c>
      <c r="H92" s="26"/>
      <c r="I92" s="66" t="s">
        <v>412</v>
      </c>
      <c r="J92" s="202" t="s">
        <v>44</v>
      </c>
      <c r="K92" s="67">
        <v>1993</v>
      </c>
      <c r="L92" s="202">
        <v>400</v>
      </c>
      <c r="M92" s="202">
        <v>0</v>
      </c>
      <c r="N92" s="202">
        <v>370</v>
      </c>
      <c r="O92" s="26"/>
      <c r="P92" s="26"/>
      <c r="Q92" s="27">
        <v>0.70491803278688525</v>
      </c>
      <c r="R92" s="26"/>
      <c r="S92" s="60" t="s">
        <v>2095</v>
      </c>
      <c r="T92" s="30"/>
      <c r="U92" s="26">
        <v>1106</v>
      </c>
      <c r="V92" s="28">
        <v>553</v>
      </c>
      <c r="W92" s="26">
        <v>58</v>
      </c>
      <c r="X92" s="26">
        <f t="shared" si="2"/>
        <v>696</v>
      </c>
      <c r="Y92" s="71"/>
      <c r="Z92" s="38" t="s">
        <v>2096</v>
      </c>
      <c r="AA92" s="38" t="s">
        <v>2097</v>
      </c>
      <c r="AB92" s="38" t="s">
        <v>2095</v>
      </c>
      <c r="AC92" s="38" t="s">
        <v>2095</v>
      </c>
      <c r="AD92" s="26"/>
      <c r="AE92" s="38" t="s">
        <v>2095</v>
      </c>
      <c r="AF92" s="26" t="s">
        <v>2098</v>
      </c>
      <c r="AG92" s="53" t="s">
        <v>2095</v>
      </c>
      <c r="AH92" s="59">
        <v>4</v>
      </c>
      <c r="AI92" s="26" t="s">
        <v>2099</v>
      </c>
      <c r="AJ92" s="82"/>
      <c r="AK92" s="37">
        <v>180</v>
      </c>
      <c r="AL92" s="26">
        <v>5</v>
      </c>
      <c r="AM92" s="26">
        <v>8</v>
      </c>
      <c r="AN92" s="92">
        <v>1.0062421003958335</v>
      </c>
      <c r="AO92" s="26" t="s">
        <v>2260</v>
      </c>
      <c r="AP92" s="81"/>
      <c r="AQ92" s="26" t="s">
        <v>2107</v>
      </c>
      <c r="AR92" s="26"/>
    </row>
    <row r="93" spans="1:45" x14ac:dyDescent="0.35">
      <c r="A93" s="35">
        <v>14</v>
      </c>
      <c r="B93" s="8" t="s">
        <v>29</v>
      </c>
      <c r="C93" s="8" t="s">
        <v>961</v>
      </c>
      <c r="D93" s="8" t="s">
        <v>2251</v>
      </c>
      <c r="E93" s="9" t="s">
        <v>964</v>
      </c>
      <c r="F93" s="90" t="s">
        <v>2481</v>
      </c>
      <c r="G93" s="8">
        <v>3</v>
      </c>
      <c r="H93" s="26"/>
      <c r="I93" s="66" t="s">
        <v>36</v>
      </c>
      <c r="J93" s="202" t="s">
        <v>37</v>
      </c>
      <c r="K93" s="67">
        <v>1994</v>
      </c>
      <c r="L93" s="202">
        <v>128</v>
      </c>
      <c r="M93" s="202" t="s">
        <v>2253</v>
      </c>
      <c r="N93" s="202">
        <v>150</v>
      </c>
      <c r="O93" s="26"/>
      <c r="P93" s="26"/>
      <c r="Q93" s="27">
        <v>0.4</v>
      </c>
      <c r="R93" s="26"/>
      <c r="S93" s="60" t="s">
        <v>2095</v>
      </c>
      <c r="T93" s="30"/>
      <c r="U93" s="26">
        <v>588</v>
      </c>
      <c r="V93" s="28">
        <v>294</v>
      </c>
      <c r="W93" s="26">
        <v>46</v>
      </c>
      <c r="X93" s="26">
        <f t="shared" si="2"/>
        <v>552</v>
      </c>
      <c r="Y93" s="71"/>
      <c r="Z93" s="38" t="s">
        <v>2096</v>
      </c>
      <c r="AA93" s="38" t="s">
        <v>2097</v>
      </c>
      <c r="AB93" s="38" t="s">
        <v>2095</v>
      </c>
      <c r="AC93" s="38" t="s">
        <v>2095</v>
      </c>
      <c r="AD93" s="26"/>
      <c r="AE93" s="38" t="s">
        <v>2095</v>
      </c>
      <c r="AF93" s="26" t="s">
        <v>2098</v>
      </c>
      <c r="AG93" s="53" t="s">
        <v>2095</v>
      </c>
      <c r="AH93" s="59">
        <v>4</v>
      </c>
      <c r="AI93" s="26" t="s">
        <v>2099</v>
      </c>
      <c r="AJ93" s="82"/>
      <c r="AK93" s="37">
        <v>243</v>
      </c>
      <c r="AL93" s="26">
        <v>1</v>
      </c>
      <c r="AM93" s="26">
        <v>4</v>
      </c>
      <c r="AN93" s="92">
        <v>1.6705928793030305</v>
      </c>
      <c r="AO93" s="26" t="s">
        <v>2250</v>
      </c>
      <c r="AP93" s="81"/>
      <c r="AQ93" s="26" t="s">
        <v>2095</v>
      </c>
      <c r="AR93" s="26" t="s">
        <v>2107</v>
      </c>
      <c r="AS93" t="s">
        <v>2482</v>
      </c>
    </row>
    <row r="94" spans="1:45" ht="43.5" x14ac:dyDescent="0.35">
      <c r="A94" s="34">
        <v>13</v>
      </c>
      <c r="B94" s="12" t="s">
        <v>29</v>
      </c>
      <c r="C94" s="13" t="s">
        <v>1067</v>
      </c>
      <c r="D94" s="8" t="s">
        <v>2241</v>
      </c>
      <c r="E94" s="13" t="s">
        <v>1070</v>
      </c>
      <c r="F94" s="90" t="s">
        <v>2483</v>
      </c>
      <c r="G94" s="8">
        <v>3</v>
      </c>
      <c r="H94" s="26" t="s">
        <v>2105</v>
      </c>
      <c r="I94" s="66" t="s">
        <v>62</v>
      </c>
      <c r="J94" s="202" t="s">
        <v>37</v>
      </c>
      <c r="K94" s="67">
        <v>1995</v>
      </c>
      <c r="L94" s="202">
        <v>135</v>
      </c>
      <c r="M94" s="202">
        <v>0</v>
      </c>
      <c r="N94" s="202">
        <v>341</v>
      </c>
      <c r="O94" s="26"/>
      <c r="P94" s="26"/>
      <c r="Q94" s="27">
        <v>1</v>
      </c>
      <c r="R94" s="26"/>
      <c r="S94" s="60" t="s">
        <v>2095</v>
      </c>
      <c r="T94" s="30"/>
      <c r="U94" s="26">
        <v>225</v>
      </c>
      <c r="V94" s="28">
        <v>112.5</v>
      </c>
      <c r="W94" s="26">
        <v>23</v>
      </c>
      <c r="X94" s="26">
        <f t="shared" si="2"/>
        <v>276</v>
      </c>
      <c r="Y94" s="71"/>
      <c r="Z94" s="38" t="s">
        <v>2243</v>
      </c>
      <c r="AA94" s="38" t="s">
        <v>2097</v>
      </c>
      <c r="AB94" s="38" t="s">
        <v>2095</v>
      </c>
      <c r="AC94" s="38" t="s">
        <v>2095</v>
      </c>
      <c r="AD94" s="26"/>
      <c r="AE94" s="38" t="s">
        <v>2095</v>
      </c>
      <c r="AF94" s="26" t="s">
        <v>2098</v>
      </c>
      <c r="AG94" s="53" t="s">
        <v>2095</v>
      </c>
      <c r="AH94" s="59">
        <v>4</v>
      </c>
      <c r="AI94" s="26" t="s">
        <v>2099</v>
      </c>
      <c r="AJ94" s="82"/>
      <c r="AK94" s="37">
        <v>180</v>
      </c>
      <c r="AL94" s="26">
        <v>3</v>
      </c>
      <c r="AM94" s="26">
        <v>23</v>
      </c>
      <c r="AN94" s="92">
        <v>0.84513511949431819</v>
      </c>
      <c r="AO94" s="26" t="s">
        <v>2134</v>
      </c>
      <c r="AP94" s="81"/>
      <c r="AQ94" s="26" t="s">
        <v>2107</v>
      </c>
      <c r="AR94" s="26" t="s">
        <v>2107</v>
      </c>
    </row>
    <row r="95" spans="1:45" x14ac:dyDescent="0.35">
      <c r="A95" s="31">
        <v>17</v>
      </c>
      <c r="B95" s="12" t="s">
        <v>29</v>
      </c>
      <c r="C95" s="12" t="s">
        <v>801</v>
      </c>
      <c r="D95" s="8" t="s">
        <v>2484</v>
      </c>
      <c r="E95" s="8" t="s">
        <v>805</v>
      </c>
      <c r="F95" s="8"/>
      <c r="G95" s="8">
        <v>3</v>
      </c>
      <c r="H95" s="26"/>
      <c r="I95" s="66" t="s">
        <v>55</v>
      </c>
      <c r="J95" s="202" t="s">
        <v>44</v>
      </c>
      <c r="K95" s="67">
        <v>1996</v>
      </c>
      <c r="L95" s="202">
        <v>552</v>
      </c>
      <c r="M95" s="202">
        <v>0</v>
      </c>
      <c r="N95" s="202">
        <v>450</v>
      </c>
      <c r="O95" s="26"/>
      <c r="P95" s="26" t="s">
        <v>2106</v>
      </c>
      <c r="Q95" s="27">
        <v>0.40243902439024393</v>
      </c>
      <c r="R95" s="26"/>
      <c r="S95" s="60" t="s">
        <v>2107</v>
      </c>
      <c r="T95" s="30"/>
      <c r="U95" s="26">
        <v>1993</v>
      </c>
      <c r="V95" s="28">
        <v>996.5</v>
      </c>
      <c r="W95" s="26">
        <v>80</v>
      </c>
      <c r="X95" s="26">
        <f t="shared" si="2"/>
        <v>960</v>
      </c>
      <c r="Y95" s="71"/>
      <c r="Z95" s="38" t="s">
        <v>2116</v>
      </c>
      <c r="AA95" s="38" t="s">
        <v>2095</v>
      </c>
      <c r="AB95" s="38" t="s">
        <v>2095</v>
      </c>
      <c r="AC95" s="38" t="s">
        <v>2095</v>
      </c>
      <c r="AD95" s="26"/>
      <c r="AE95" s="38" t="s">
        <v>2095</v>
      </c>
      <c r="AF95" s="26" t="s">
        <v>2098</v>
      </c>
      <c r="AG95" s="53" t="s">
        <v>2201</v>
      </c>
      <c r="AH95" s="59">
        <v>4</v>
      </c>
      <c r="AI95" s="26" t="s">
        <v>2099</v>
      </c>
      <c r="AJ95" s="82"/>
      <c r="AK95" s="37">
        <v>496</v>
      </c>
      <c r="AL95" s="26">
        <v>4</v>
      </c>
      <c r="AM95" s="26">
        <v>6</v>
      </c>
      <c r="AN95" s="92">
        <v>0.98756992339772542</v>
      </c>
      <c r="AO95" s="26" t="s">
        <v>2260</v>
      </c>
      <c r="AP95" s="81"/>
      <c r="AQ95" s="26"/>
      <c r="AR95" s="26"/>
    </row>
    <row r="96" spans="1:45" x14ac:dyDescent="0.35">
      <c r="A96" s="35">
        <v>14</v>
      </c>
      <c r="B96" s="8" t="s">
        <v>29</v>
      </c>
      <c r="C96" s="8" t="s">
        <v>980</v>
      </c>
      <c r="D96" s="8" t="s">
        <v>2485</v>
      </c>
      <c r="E96" s="9" t="s">
        <v>984</v>
      </c>
      <c r="F96" s="9"/>
      <c r="G96" s="9">
        <v>3</v>
      </c>
      <c r="H96" s="26" t="s">
        <v>2148</v>
      </c>
      <c r="I96" s="66" t="s">
        <v>55</v>
      </c>
      <c r="J96" s="202" t="s">
        <v>44</v>
      </c>
      <c r="K96" s="67">
        <v>1997</v>
      </c>
      <c r="L96" s="202">
        <v>749</v>
      </c>
      <c r="M96" s="202">
        <v>0</v>
      </c>
      <c r="N96" s="202">
        <v>450</v>
      </c>
      <c r="O96" s="26"/>
      <c r="P96" s="26"/>
      <c r="Q96" s="27">
        <v>0.79831932773109249</v>
      </c>
      <c r="R96" s="26"/>
      <c r="S96" s="60" t="s">
        <v>2095</v>
      </c>
      <c r="T96" s="30"/>
      <c r="U96" s="26">
        <v>2987</v>
      </c>
      <c r="V96" s="28">
        <v>1493.5</v>
      </c>
      <c r="W96" s="26">
        <v>111</v>
      </c>
      <c r="X96" s="26">
        <f t="shared" si="2"/>
        <v>1332</v>
      </c>
      <c r="Y96" s="71"/>
      <c r="Z96" s="38" t="s">
        <v>2116</v>
      </c>
      <c r="AA96" s="38" t="s">
        <v>2095</v>
      </c>
      <c r="AB96" s="38" t="s">
        <v>2095</v>
      </c>
      <c r="AC96" s="38" t="s">
        <v>2095</v>
      </c>
      <c r="AD96" s="26"/>
      <c r="AE96" s="38" t="s">
        <v>2095</v>
      </c>
      <c r="AF96" s="26" t="s">
        <v>2098</v>
      </c>
      <c r="AG96" s="53" t="s">
        <v>2201</v>
      </c>
      <c r="AH96" s="59">
        <v>4</v>
      </c>
      <c r="AI96" s="26" t="s">
        <v>2099</v>
      </c>
      <c r="AJ96" s="82"/>
      <c r="AK96" s="37">
        <v>243</v>
      </c>
      <c r="AL96" s="26">
        <v>4</v>
      </c>
      <c r="AM96" s="26">
        <v>5</v>
      </c>
      <c r="AN96" s="92">
        <v>0.81975792313257378</v>
      </c>
      <c r="AO96" s="26" t="s">
        <v>2250</v>
      </c>
      <c r="AP96" s="81"/>
      <c r="AQ96" s="26"/>
      <c r="AR96" s="26"/>
    </row>
    <row r="97" spans="1:44" x14ac:dyDescent="0.35">
      <c r="A97" s="36">
        <v>26</v>
      </c>
      <c r="B97" s="8" t="s">
        <v>145</v>
      </c>
      <c r="C97" s="8" t="s">
        <v>376</v>
      </c>
      <c r="D97" s="8" t="s">
        <v>2331</v>
      </c>
      <c r="E97" s="8" t="s">
        <v>379</v>
      </c>
      <c r="F97" s="90" t="s">
        <v>2486</v>
      </c>
      <c r="G97" s="8">
        <v>3</v>
      </c>
      <c r="H97" s="26" t="s">
        <v>2105</v>
      </c>
      <c r="I97" s="66" t="s">
        <v>62</v>
      </c>
      <c r="J97" s="202" t="s">
        <v>37</v>
      </c>
      <c r="K97" s="67">
        <v>1952</v>
      </c>
      <c r="L97" s="202">
        <v>269</v>
      </c>
      <c r="M97" s="202">
        <v>0</v>
      </c>
      <c r="N97" s="202">
        <v>521</v>
      </c>
      <c r="O97" s="26"/>
      <c r="P97" s="26"/>
      <c r="Q97" s="27">
        <v>1</v>
      </c>
      <c r="R97" s="26"/>
      <c r="S97" s="60" t="s">
        <v>2107</v>
      </c>
      <c r="T97" s="30"/>
      <c r="U97" s="26">
        <v>742</v>
      </c>
      <c r="V97" s="28">
        <v>371</v>
      </c>
      <c r="W97" s="26">
        <v>32</v>
      </c>
      <c r="X97" s="26">
        <f t="shared" si="2"/>
        <v>384</v>
      </c>
      <c r="Y97" s="71"/>
      <c r="Z97" s="38" t="s">
        <v>2125</v>
      </c>
      <c r="AA97" s="38" t="s">
        <v>2097</v>
      </c>
      <c r="AB97" s="38" t="s">
        <v>2126</v>
      </c>
      <c r="AC97" s="38" t="s">
        <v>2095</v>
      </c>
      <c r="AD97" s="26"/>
      <c r="AE97" s="38" t="s">
        <v>2095</v>
      </c>
      <c r="AF97" s="26" t="s">
        <v>2098</v>
      </c>
      <c r="AG97" s="53" t="s">
        <v>2095</v>
      </c>
      <c r="AH97" s="59">
        <v>6</v>
      </c>
      <c r="AI97" s="26" t="s">
        <v>2099</v>
      </c>
      <c r="AJ97" s="82"/>
      <c r="AK97" s="37">
        <v>25</v>
      </c>
      <c r="AL97" s="26">
        <v>0</v>
      </c>
      <c r="AM97" s="26">
        <v>4</v>
      </c>
      <c r="AN97" s="92">
        <v>1.1786617594280284</v>
      </c>
      <c r="AO97" s="26" t="s">
        <v>2333</v>
      </c>
      <c r="AP97" s="81"/>
      <c r="AQ97" s="26" t="s">
        <v>2107</v>
      </c>
      <c r="AR97" s="26" t="s">
        <v>2107</v>
      </c>
    </row>
    <row r="98" spans="1:44" x14ac:dyDescent="0.35">
      <c r="A98" s="31">
        <v>29</v>
      </c>
      <c r="B98" s="12" t="s">
        <v>145</v>
      </c>
      <c r="C98" s="12" t="s">
        <v>215</v>
      </c>
      <c r="D98" s="8" t="s">
        <v>2354</v>
      </c>
      <c r="E98" s="8" t="s">
        <v>219</v>
      </c>
      <c r="F98" s="90" t="s">
        <v>2487</v>
      </c>
      <c r="G98" s="8">
        <v>3</v>
      </c>
      <c r="H98" s="26" t="s">
        <v>2105</v>
      </c>
      <c r="I98" s="66" t="s">
        <v>62</v>
      </c>
      <c r="J98" s="202" t="s">
        <v>37</v>
      </c>
      <c r="K98" s="67">
        <v>1955</v>
      </c>
      <c r="L98" s="202">
        <v>274</v>
      </c>
      <c r="M98" s="202">
        <v>0</v>
      </c>
      <c r="N98" s="202">
        <v>363</v>
      </c>
      <c r="O98" s="26"/>
      <c r="P98" s="26"/>
      <c r="Q98" s="27">
        <v>1</v>
      </c>
      <c r="R98" s="26"/>
      <c r="S98" s="60" t="s">
        <v>2107</v>
      </c>
      <c r="T98" s="30"/>
      <c r="U98" s="26">
        <v>545</v>
      </c>
      <c r="V98" s="28">
        <v>272.5</v>
      </c>
      <c r="W98" s="26">
        <v>33</v>
      </c>
      <c r="X98" s="26">
        <f t="shared" si="2"/>
        <v>396</v>
      </c>
      <c r="Y98" s="71"/>
      <c r="Z98" s="38" t="s">
        <v>2125</v>
      </c>
      <c r="AA98" s="38" t="s">
        <v>2097</v>
      </c>
      <c r="AB98" s="38" t="s">
        <v>2126</v>
      </c>
      <c r="AC98" s="38" t="s">
        <v>2095</v>
      </c>
      <c r="AD98" s="26"/>
      <c r="AE98" s="38" t="s">
        <v>2095</v>
      </c>
      <c r="AF98" s="26" t="s">
        <v>2098</v>
      </c>
      <c r="AG98" s="53" t="s">
        <v>2095</v>
      </c>
      <c r="AH98" s="59">
        <v>6</v>
      </c>
      <c r="AI98" s="26" t="s">
        <v>2099</v>
      </c>
      <c r="AJ98" s="82"/>
      <c r="AK98" s="37">
        <v>411</v>
      </c>
      <c r="AL98" s="26">
        <v>0</v>
      </c>
      <c r="AM98" s="26">
        <v>5</v>
      </c>
      <c r="AN98" s="92">
        <v>2.5907158599431819</v>
      </c>
      <c r="AO98" s="26" t="s">
        <v>2333</v>
      </c>
      <c r="AP98" s="81"/>
      <c r="AQ98" s="26" t="s">
        <v>2107</v>
      </c>
      <c r="AR98" s="26" t="s">
        <v>2107</v>
      </c>
    </row>
    <row r="99" spans="1:44" x14ac:dyDescent="0.35">
      <c r="A99" s="31">
        <v>17</v>
      </c>
      <c r="B99" s="12" t="s">
        <v>29</v>
      </c>
      <c r="C99" s="12" t="s">
        <v>781</v>
      </c>
      <c r="D99" s="8" t="s">
        <v>2488</v>
      </c>
      <c r="E99" s="8" t="s">
        <v>784</v>
      </c>
      <c r="F99" s="8"/>
      <c r="G99" s="8">
        <v>3</v>
      </c>
      <c r="H99" s="26" t="s">
        <v>2105</v>
      </c>
      <c r="I99" s="66" t="s">
        <v>36</v>
      </c>
      <c r="J99" s="202" t="s">
        <v>37</v>
      </c>
      <c r="K99" s="67">
        <v>2000</v>
      </c>
      <c r="L99" s="202">
        <v>262</v>
      </c>
      <c r="M99" s="202">
        <v>0</v>
      </c>
      <c r="N99" s="202">
        <v>205</v>
      </c>
      <c r="O99" s="26"/>
      <c r="P99" s="26" t="s">
        <v>2106</v>
      </c>
      <c r="Q99" s="27">
        <v>1</v>
      </c>
      <c r="R99" s="26"/>
      <c r="S99" s="60" t="s">
        <v>2107</v>
      </c>
      <c r="T99" s="30"/>
      <c r="U99" s="26">
        <v>611</v>
      </c>
      <c r="V99" s="28">
        <v>305.5</v>
      </c>
      <c r="W99" s="26">
        <v>42</v>
      </c>
      <c r="X99" s="26">
        <f t="shared" si="2"/>
        <v>504</v>
      </c>
      <c r="Y99" s="71"/>
      <c r="Z99" s="38" t="s">
        <v>2096</v>
      </c>
      <c r="AA99" s="38" t="s">
        <v>2097</v>
      </c>
      <c r="AB99" s="38" t="s">
        <v>2095</v>
      </c>
      <c r="AC99" s="38" t="s">
        <v>2095</v>
      </c>
      <c r="AD99" s="26"/>
      <c r="AE99" s="38" t="s">
        <v>2095</v>
      </c>
      <c r="AF99" s="26" t="s">
        <v>2277</v>
      </c>
      <c r="AG99" s="53" t="s">
        <v>2095</v>
      </c>
      <c r="AH99" s="59">
        <v>4</v>
      </c>
      <c r="AI99" s="26" t="s">
        <v>2099</v>
      </c>
      <c r="AJ99" s="82"/>
      <c r="AK99" s="37">
        <v>496</v>
      </c>
      <c r="AL99" s="26">
        <v>3</v>
      </c>
      <c r="AM99" s="26">
        <v>11</v>
      </c>
      <c r="AN99" s="92">
        <v>0.67843536525378789</v>
      </c>
      <c r="AO99" s="26" t="s">
        <v>2257</v>
      </c>
      <c r="AP99" s="81"/>
      <c r="AQ99" s="26" t="s">
        <v>2107</v>
      </c>
      <c r="AR99" s="26"/>
    </row>
    <row r="100" spans="1:44" ht="29" x14ac:dyDescent="0.35">
      <c r="A100" s="35">
        <v>10</v>
      </c>
      <c r="B100" s="8" t="s">
        <v>1083</v>
      </c>
      <c r="C100" s="8" t="s">
        <v>1341</v>
      </c>
      <c r="D100" s="8" t="s">
        <v>2213</v>
      </c>
      <c r="E100" s="9" t="s">
        <v>1345</v>
      </c>
      <c r="F100" s="90" t="s">
        <v>2489</v>
      </c>
      <c r="G100" s="9">
        <v>1</v>
      </c>
      <c r="H100" s="26"/>
      <c r="I100" s="66" t="s">
        <v>55</v>
      </c>
      <c r="J100" s="202" t="s">
        <v>44</v>
      </c>
      <c r="K100" s="67">
        <v>2001</v>
      </c>
      <c r="L100" s="202">
        <v>504</v>
      </c>
      <c r="M100" s="202">
        <v>0</v>
      </c>
      <c r="N100" s="202">
        <v>500</v>
      </c>
      <c r="O100" s="26"/>
      <c r="P100" s="26"/>
      <c r="Q100" s="27">
        <v>0.43609022556390975</v>
      </c>
      <c r="R100" s="26"/>
      <c r="S100" s="60" t="s">
        <v>2095</v>
      </c>
      <c r="T100" s="30"/>
      <c r="U100" s="26">
        <v>3013</v>
      </c>
      <c r="V100" s="28">
        <v>1506.5</v>
      </c>
      <c r="W100" s="26">
        <v>113</v>
      </c>
      <c r="X100" s="26">
        <f t="shared" si="2"/>
        <v>1356</v>
      </c>
      <c r="Y100" s="71"/>
      <c r="Z100" s="38" t="s">
        <v>2102</v>
      </c>
      <c r="AA100" s="38" t="s">
        <v>2095</v>
      </c>
      <c r="AB100" s="38" t="s">
        <v>2095</v>
      </c>
      <c r="AC100" s="38" t="s">
        <v>2127</v>
      </c>
      <c r="AD100" s="26" t="s">
        <v>2186</v>
      </c>
      <c r="AE100" s="38" t="s">
        <v>2095</v>
      </c>
      <c r="AF100" s="26" t="s">
        <v>2098</v>
      </c>
      <c r="AG100" s="53" t="s">
        <v>2201</v>
      </c>
      <c r="AH100" s="59">
        <v>6</v>
      </c>
      <c r="AI100" s="26" t="s">
        <v>2130</v>
      </c>
      <c r="AJ100" s="82"/>
      <c r="AK100" s="37">
        <v>822</v>
      </c>
      <c r="AL100" s="26">
        <v>1</v>
      </c>
      <c r="AM100" s="26">
        <v>15</v>
      </c>
      <c r="AN100" s="92">
        <v>0.44367230418749809</v>
      </c>
      <c r="AO100" s="26" t="s">
        <v>2215</v>
      </c>
      <c r="AP100" s="81"/>
      <c r="AQ100" s="26"/>
      <c r="AR100" s="26" t="s">
        <v>2107</v>
      </c>
    </row>
    <row r="101" spans="1:44" x14ac:dyDescent="0.35">
      <c r="A101" s="31">
        <v>29</v>
      </c>
      <c r="B101" s="12" t="s">
        <v>145</v>
      </c>
      <c r="C101" s="12" t="s">
        <v>223</v>
      </c>
      <c r="D101" s="8" t="s">
        <v>2356</v>
      </c>
      <c r="E101" s="8" t="s">
        <v>226</v>
      </c>
      <c r="F101" s="90" t="s">
        <v>2490</v>
      </c>
      <c r="G101" s="8">
        <v>3</v>
      </c>
      <c r="H101" s="26" t="s">
        <v>2105</v>
      </c>
      <c r="I101" s="66" t="s">
        <v>62</v>
      </c>
      <c r="J101" s="202" t="s">
        <v>37</v>
      </c>
      <c r="K101" s="67">
        <v>1956</v>
      </c>
      <c r="L101" s="202">
        <v>248</v>
      </c>
      <c r="M101" s="202">
        <v>0</v>
      </c>
      <c r="N101" s="202">
        <v>216</v>
      </c>
      <c r="O101" s="26"/>
      <c r="P101" s="26"/>
      <c r="Q101" s="27">
        <v>1</v>
      </c>
      <c r="R101" s="26"/>
      <c r="S101" s="60" t="s">
        <v>2095</v>
      </c>
      <c r="T101" s="30"/>
      <c r="U101" s="26">
        <v>610</v>
      </c>
      <c r="V101" s="28">
        <v>305</v>
      </c>
      <c r="W101" s="26">
        <v>29</v>
      </c>
      <c r="X101" s="26">
        <f t="shared" si="2"/>
        <v>348</v>
      </c>
      <c r="Y101" s="71"/>
      <c r="Z101" s="38" t="s">
        <v>2125</v>
      </c>
      <c r="AA101" s="38" t="s">
        <v>2097</v>
      </c>
      <c r="AB101" s="38" t="s">
        <v>2126</v>
      </c>
      <c r="AC101" s="38" t="s">
        <v>2095</v>
      </c>
      <c r="AD101" s="26"/>
      <c r="AE101" s="38" t="s">
        <v>2095</v>
      </c>
      <c r="AF101" s="26" t="s">
        <v>2098</v>
      </c>
      <c r="AG101" s="53" t="s">
        <v>2095</v>
      </c>
      <c r="AH101" s="59">
        <v>6</v>
      </c>
      <c r="AI101" s="26" t="s">
        <v>2099</v>
      </c>
      <c r="AJ101" s="82"/>
      <c r="AK101" s="37">
        <v>411</v>
      </c>
      <c r="AL101" s="26">
        <v>0</v>
      </c>
      <c r="AM101" s="26">
        <v>3</v>
      </c>
      <c r="AN101" s="92">
        <v>4.5814562639772731</v>
      </c>
      <c r="AO101" s="26" t="s">
        <v>2346</v>
      </c>
      <c r="AP101" s="81"/>
      <c r="AQ101" s="26" t="s">
        <v>2107</v>
      </c>
      <c r="AR101" s="26" t="s">
        <v>2107</v>
      </c>
    </row>
    <row r="102" spans="1:44" x14ac:dyDescent="0.35">
      <c r="A102" s="31">
        <v>24</v>
      </c>
      <c r="B102" s="12" t="s">
        <v>145</v>
      </c>
      <c r="C102" s="12" t="s">
        <v>236</v>
      </c>
      <c r="D102" s="8" t="s">
        <v>2491</v>
      </c>
      <c r="E102" s="8" t="s">
        <v>476</v>
      </c>
      <c r="F102" s="8"/>
      <c r="G102" s="8">
        <v>3</v>
      </c>
      <c r="H102" s="26" t="s">
        <v>2105</v>
      </c>
      <c r="I102" s="66" t="s">
        <v>62</v>
      </c>
      <c r="J102" s="202" t="s">
        <v>37</v>
      </c>
      <c r="K102" s="67">
        <v>2003</v>
      </c>
      <c r="L102" s="202">
        <v>149</v>
      </c>
      <c r="M102" s="202">
        <v>0</v>
      </c>
      <c r="N102" s="202" t="e">
        <v>#N/A</v>
      </c>
      <c r="O102" s="26"/>
      <c r="P102" s="26"/>
      <c r="Q102" s="27">
        <v>1</v>
      </c>
      <c r="R102" s="26"/>
      <c r="S102" s="60" t="s">
        <v>2095</v>
      </c>
      <c r="T102" s="30"/>
      <c r="U102" s="26">
        <v>368</v>
      </c>
      <c r="V102" s="28">
        <v>184</v>
      </c>
      <c r="W102" s="26">
        <v>28</v>
      </c>
      <c r="X102" s="26">
        <f t="shared" si="2"/>
        <v>336</v>
      </c>
      <c r="Y102" s="71"/>
      <c r="Z102" s="38" t="s">
        <v>2096</v>
      </c>
      <c r="AA102" s="38" t="s">
        <v>2097</v>
      </c>
      <c r="AB102" s="38" t="s">
        <v>2095</v>
      </c>
      <c r="AC102" s="38" t="s">
        <v>2095</v>
      </c>
      <c r="AD102" s="26"/>
      <c r="AE102" s="38" t="s">
        <v>2095</v>
      </c>
      <c r="AF102" s="26" t="s">
        <v>2277</v>
      </c>
      <c r="AG102" s="53" t="s">
        <v>2095</v>
      </c>
      <c r="AH102" s="59">
        <v>4</v>
      </c>
      <c r="AI102" s="26" t="s">
        <v>2099</v>
      </c>
      <c r="AJ102" s="82"/>
      <c r="AK102" s="37">
        <v>271</v>
      </c>
      <c r="AL102" s="26">
        <v>3</v>
      </c>
      <c r="AM102" s="26">
        <v>29</v>
      </c>
      <c r="AN102" s="92">
        <v>1.8151445103882575</v>
      </c>
      <c r="AO102" s="26" t="s">
        <v>2365</v>
      </c>
      <c r="AP102" s="81"/>
      <c r="AQ102" s="26" t="s">
        <v>2107</v>
      </c>
      <c r="AR102" s="26"/>
    </row>
    <row r="103" spans="1:44" x14ac:dyDescent="0.35">
      <c r="A103" s="31">
        <v>29</v>
      </c>
      <c r="B103" s="12" t="s">
        <v>145</v>
      </c>
      <c r="C103" s="12" t="s">
        <v>204</v>
      </c>
      <c r="D103" s="8" t="s">
        <v>2492</v>
      </c>
      <c r="E103" s="8" t="s">
        <v>207</v>
      </c>
      <c r="F103" s="8"/>
      <c r="G103" s="8">
        <v>3</v>
      </c>
      <c r="H103" s="26" t="s">
        <v>2148</v>
      </c>
      <c r="I103" s="66" t="s">
        <v>55</v>
      </c>
      <c r="J103" s="202" t="s">
        <v>44</v>
      </c>
      <c r="K103" s="67">
        <v>2006</v>
      </c>
      <c r="L103" s="202">
        <v>291</v>
      </c>
      <c r="M103" s="202">
        <v>0</v>
      </c>
      <c r="N103" s="202">
        <v>210</v>
      </c>
      <c r="O103" s="26"/>
      <c r="P103" s="26"/>
      <c r="Q103" s="27">
        <v>0.90909090909090906</v>
      </c>
      <c r="R103" s="26"/>
      <c r="S103" s="60" t="s">
        <v>2095</v>
      </c>
      <c r="T103" s="30"/>
      <c r="U103" s="26">
        <v>299</v>
      </c>
      <c r="V103" s="28">
        <v>149.5</v>
      </c>
      <c r="W103" s="26">
        <v>27</v>
      </c>
      <c r="X103" s="26">
        <f t="shared" si="2"/>
        <v>324</v>
      </c>
      <c r="Y103" s="71"/>
      <c r="Z103" s="38" t="s">
        <v>2096</v>
      </c>
      <c r="AA103" s="38" t="s">
        <v>2097</v>
      </c>
      <c r="AB103" s="38" t="s">
        <v>2095</v>
      </c>
      <c r="AC103" s="38" t="s">
        <v>2095</v>
      </c>
      <c r="AD103" s="26"/>
      <c r="AE103" s="38" t="s">
        <v>2095</v>
      </c>
      <c r="AF103" s="26" t="s">
        <v>2098</v>
      </c>
      <c r="AG103" s="53" t="s">
        <v>2095</v>
      </c>
      <c r="AH103" s="59">
        <v>4</v>
      </c>
      <c r="AI103" s="26" t="s">
        <v>2099</v>
      </c>
      <c r="AJ103" s="82"/>
      <c r="AK103" s="37">
        <v>411</v>
      </c>
      <c r="AL103" s="26">
        <v>0</v>
      </c>
      <c r="AM103" s="26">
        <v>7</v>
      </c>
      <c r="AN103" s="92">
        <v>3.2886770102083145</v>
      </c>
      <c r="AO103" s="26" t="s">
        <v>2349</v>
      </c>
      <c r="AP103" s="81"/>
      <c r="AQ103" s="26" t="s">
        <v>2107</v>
      </c>
      <c r="AR103" s="26"/>
    </row>
    <row r="104" spans="1:44" x14ac:dyDescent="0.35">
      <c r="A104" s="31">
        <v>28</v>
      </c>
      <c r="B104" s="12" t="s">
        <v>145</v>
      </c>
      <c r="C104" s="12" t="s">
        <v>245</v>
      </c>
      <c r="D104" s="8" t="s">
        <v>2493</v>
      </c>
      <c r="E104" s="8" t="s">
        <v>248</v>
      </c>
      <c r="F104" s="8"/>
      <c r="G104" s="8">
        <v>3</v>
      </c>
      <c r="H104" s="26"/>
      <c r="I104" s="66" t="s">
        <v>36</v>
      </c>
      <c r="J104" s="202" t="s">
        <v>37</v>
      </c>
      <c r="K104" s="67">
        <v>2005</v>
      </c>
      <c r="L104" s="202">
        <v>364</v>
      </c>
      <c r="M104" s="202">
        <v>0</v>
      </c>
      <c r="N104" s="202">
        <v>332</v>
      </c>
      <c r="O104" s="26"/>
      <c r="P104" s="26"/>
      <c r="Q104" s="27">
        <v>0.44230769230769229</v>
      </c>
      <c r="R104" s="26"/>
      <c r="S104" s="60" t="s">
        <v>2095</v>
      </c>
      <c r="T104" s="30"/>
      <c r="U104" s="26">
        <v>958</v>
      </c>
      <c r="V104" s="28">
        <v>479</v>
      </c>
      <c r="W104" s="26">
        <v>60</v>
      </c>
      <c r="X104" s="26">
        <f t="shared" si="2"/>
        <v>720</v>
      </c>
      <c r="Y104" s="71"/>
      <c r="Z104" s="38" t="s">
        <v>2096</v>
      </c>
      <c r="AA104" s="38" t="s">
        <v>2097</v>
      </c>
      <c r="AB104" s="38" t="s">
        <v>2095</v>
      </c>
      <c r="AC104" s="38" t="s">
        <v>2095</v>
      </c>
      <c r="AD104" s="26"/>
      <c r="AE104" s="38" t="s">
        <v>2095</v>
      </c>
      <c r="AF104" s="26" t="s">
        <v>2098</v>
      </c>
      <c r="AG104" s="53" t="s">
        <v>2095</v>
      </c>
      <c r="AH104" s="59">
        <v>4</v>
      </c>
      <c r="AI104" s="26" t="s">
        <v>2099</v>
      </c>
      <c r="AJ104" s="82"/>
      <c r="AK104" s="37">
        <v>260</v>
      </c>
      <c r="AL104" s="26">
        <v>1</v>
      </c>
      <c r="AM104" s="26">
        <v>28</v>
      </c>
      <c r="AN104" s="92">
        <v>0.6711806771704546</v>
      </c>
      <c r="AO104" s="26" t="s">
        <v>2346</v>
      </c>
      <c r="AP104" s="81"/>
      <c r="AQ104" s="26" t="s">
        <v>2095</v>
      </c>
      <c r="AR104" s="26"/>
    </row>
    <row r="105" spans="1:44" ht="29" x14ac:dyDescent="0.35">
      <c r="A105" s="35">
        <v>31</v>
      </c>
      <c r="B105" s="8" t="s">
        <v>57</v>
      </c>
      <c r="C105" s="12" t="s">
        <v>109</v>
      </c>
      <c r="D105" s="8" t="s">
        <v>2372</v>
      </c>
      <c r="E105" s="8" t="s">
        <v>113</v>
      </c>
      <c r="F105" s="90" t="s">
        <v>2494</v>
      </c>
      <c r="G105" s="8">
        <v>3</v>
      </c>
      <c r="H105" s="26" t="s">
        <v>2105</v>
      </c>
      <c r="I105" s="66" t="s">
        <v>62</v>
      </c>
      <c r="J105" s="202" t="s">
        <v>37</v>
      </c>
      <c r="K105" s="67">
        <v>1957</v>
      </c>
      <c r="L105" s="202">
        <v>312</v>
      </c>
      <c r="M105" s="202">
        <v>0</v>
      </c>
      <c r="N105" s="202">
        <v>255</v>
      </c>
      <c r="O105" s="26"/>
      <c r="P105" s="26"/>
      <c r="Q105" s="27">
        <v>1</v>
      </c>
      <c r="R105" s="26"/>
      <c r="S105" s="61" t="s">
        <v>2095</v>
      </c>
      <c r="T105" s="30"/>
      <c r="U105" s="26">
        <v>861</v>
      </c>
      <c r="V105" s="28">
        <v>430.5</v>
      </c>
      <c r="W105" s="26">
        <v>37</v>
      </c>
      <c r="X105" s="26">
        <f t="shared" si="2"/>
        <v>444</v>
      </c>
      <c r="Y105" s="71"/>
      <c r="Z105" s="38" t="s">
        <v>2125</v>
      </c>
      <c r="AA105" s="38" t="s">
        <v>2097</v>
      </c>
      <c r="AB105" s="38" t="s">
        <v>2126</v>
      </c>
      <c r="AC105" s="38" t="s">
        <v>2095</v>
      </c>
      <c r="AD105" s="26"/>
      <c r="AE105" s="38" t="s">
        <v>2095</v>
      </c>
      <c r="AF105" s="26" t="s">
        <v>2098</v>
      </c>
      <c r="AG105" s="53" t="s">
        <v>2095</v>
      </c>
      <c r="AH105" s="59">
        <v>6</v>
      </c>
      <c r="AI105" s="26" t="s">
        <v>2099</v>
      </c>
      <c r="AJ105" s="82"/>
      <c r="AK105" s="37">
        <v>109</v>
      </c>
      <c r="AL105" s="26">
        <v>1</v>
      </c>
      <c r="AM105" s="26">
        <v>18</v>
      </c>
      <c r="AN105" s="92">
        <v>1.305951133375</v>
      </c>
      <c r="AO105" s="26" t="s">
        <v>2374</v>
      </c>
      <c r="AP105" s="81"/>
      <c r="AQ105" s="26" t="s">
        <v>2107</v>
      </c>
      <c r="AR105" s="26" t="s">
        <v>2107</v>
      </c>
    </row>
    <row r="106" spans="1:44" x14ac:dyDescent="0.35">
      <c r="A106" s="31">
        <v>30</v>
      </c>
      <c r="B106" s="12" t="s">
        <v>145</v>
      </c>
      <c r="C106" s="12" t="s">
        <v>161</v>
      </c>
      <c r="D106" s="8" t="s">
        <v>2495</v>
      </c>
      <c r="E106" s="8" t="s">
        <v>165</v>
      </c>
      <c r="F106" s="8"/>
      <c r="G106" s="8">
        <v>3</v>
      </c>
      <c r="H106" s="26"/>
      <c r="I106" s="66" t="s">
        <v>36</v>
      </c>
      <c r="J106" s="202" t="s">
        <v>37</v>
      </c>
      <c r="K106" s="67">
        <v>2007</v>
      </c>
      <c r="L106" s="202">
        <v>295</v>
      </c>
      <c r="M106" s="202">
        <v>0</v>
      </c>
      <c r="N106" s="202">
        <v>205</v>
      </c>
      <c r="O106" s="26"/>
      <c r="P106" s="26"/>
      <c r="Q106" s="27">
        <v>1</v>
      </c>
      <c r="R106" s="26"/>
      <c r="S106" s="60" t="s">
        <v>2095</v>
      </c>
      <c r="T106" s="30"/>
      <c r="U106" s="26">
        <v>1013</v>
      </c>
      <c r="V106" s="28">
        <v>506.5</v>
      </c>
      <c r="W106" s="26">
        <v>60</v>
      </c>
      <c r="X106" s="26">
        <f t="shared" si="2"/>
        <v>720</v>
      </c>
      <c r="Y106" s="71"/>
      <c r="Z106" s="38" t="s">
        <v>2096</v>
      </c>
      <c r="AA106" s="38" t="s">
        <v>2097</v>
      </c>
      <c r="AB106" s="38" t="s">
        <v>2095</v>
      </c>
      <c r="AC106" s="38" t="s">
        <v>2095</v>
      </c>
      <c r="AD106" s="26"/>
      <c r="AE106" s="38" t="s">
        <v>2095</v>
      </c>
      <c r="AF106" s="26" t="s">
        <v>2098</v>
      </c>
      <c r="AG106" s="53" t="s">
        <v>2095</v>
      </c>
      <c r="AH106" s="59">
        <v>4</v>
      </c>
      <c r="AI106" s="26" t="s">
        <v>2099</v>
      </c>
      <c r="AJ106" s="82"/>
      <c r="AK106" s="37">
        <v>197</v>
      </c>
      <c r="AL106" s="26">
        <v>1</v>
      </c>
      <c r="AM106" s="26">
        <v>9</v>
      </c>
      <c r="AN106" s="92">
        <v>1.178500854689394</v>
      </c>
      <c r="AO106" s="26" t="s">
        <v>2318</v>
      </c>
      <c r="AP106" s="81"/>
      <c r="AQ106" s="26" t="s">
        <v>2107</v>
      </c>
      <c r="AR106" s="26"/>
    </row>
    <row r="107" spans="1:44" ht="43.5" x14ac:dyDescent="0.35">
      <c r="A107" s="35">
        <v>31</v>
      </c>
      <c r="B107" s="8" t="s">
        <v>57</v>
      </c>
      <c r="C107" s="12" t="s">
        <v>140</v>
      </c>
      <c r="D107" s="8" t="s">
        <v>2375</v>
      </c>
      <c r="E107" s="8" t="s">
        <v>143</v>
      </c>
      <c r="F107" s="90" t="s">
        <v>2496</v>
      </c>
      <c r="G107" s="8">
        <v>3</v>
      </c>
      <c r="H107" s="26" t="s">
        <v>2105</v>
      </c>
      <c r="I107" s="66" t="s">
        <v>62</v>
      </c>
      <c r="J107" s="202" t="s">
        <v>37</v>
      </c>
      <c r="K107" s="67">
        <v>1958</v>
      </c>
      <c r="L107" s="202">
        <v>296</v>
      </c>
      <c r="M107" s="202">
        <v>0</v>
      </c>
      <c r="N107" s="202">
        <v>379</v>
      </c>
      <c r="O107" s="26"/>
      <c r="P107" s="26"/>
      <c r="Q107" s="27">
        <v>1</v>
      </c>
      <c r="R107" s="26"/>
      <c r="S107" s="61" t="s">
        <v>2107</v>
      </c>
      <c r="T107" s="30"/>
      <c r="U107" s="26">
        <v>737</v>
      </c>
      <c r="V107" s="28">
        <v>368.5</v>
      </c>
      <c r="W107" s="26">
        <v>40</v>
      </c>
      <c r="X107" s="26">
        <f t="shared" si="2"/>
        <v>480</v>
      </c>
      <c r="Y107" s="71"/>
      <c r="Z107" s="38" t="s">
        <v>2125</v>
      </c>
      <c r="AA107" s="38" t="s">
        <v>2097</v>
      </c>
      <c r="AB107" s="38" t="s">
        <v>2126</v>
      </c>
      <c r="AC107" s="38" t="s">
        <v>2095</v>
      </c>
      <c r="AD107" s="26"/>
      <c r="AE107" s="38" t="s">
        <v>2095</v>
      </c>
      <c r="AF107" s="26" t="s">
        <v>2098</v>
      </c>
      <c r="AG107" s="53" t="s">
        <v>2095</v>
      </c>
      <c r="AH107" s="59">
        <v>6</v>
      </c>
      <c r="AI107" s="26" t="s">
        <v>2099</v>
      </c>
      <c r="AJ107" s="82"/>
      <c r="AK107" s="37">
        <v>109</v>
      </c>
      <c r="AL107" s="26">
        <v>0</v>
      </c>
      <c r="AM107" s="26">
        <v>20</v>
      </c>
      <c r="AN107" s="92">
        <v>3.2561376687689205</v>
      </c>
      <c r="AO107" s="26" t="s">
        <v>2377</v>
      </c>
      <c r="AP107" s="81"/>
      <c r="AQ107" s="26" t="s">
        <v>2107</v>
      </c>
      <c r="AR107" s="26" t="s">
        <v>2107</v>
      </c>
    </row>
    <row r="108" spans="1:44" x14ac:dyDescent="0.35">
      <c r="A108" s="35">
        <v>31</v>
      </c>
      <c r="B108" s="8" t="s">
        <v>57</v>
      </c>
      <c r="C108" s="12" t="s">
        <v>67</v>
      </c>
      <c r="D108" s="8" t="s">
        <v>2497</v>
      </c>
      <c r="E108" s="8" t="s">
        <v>70</v>
      </c>
      <c r="F108" s="8"/>
      <c r="G108" s="8">
        <v>3</v>
      </c>
      <c r="H108" s="26"/>
      <c r="I108" s="66" t="s">
        <v>36</v>
      </c>
      <c r="J108" s="202" t="s">
        <v>37</v>
      </c>
      <c r="K108" s="67">
        <v>2008</v>
      </c>
      <c r="L108" s="202">
        <v>164</v>
      </c>
      <c r="M108" s="202">
        <v>0</v>
      </c>
      <c r="N108" s="202">
        <v>210</v>
      </c>
      <c r="O108" s="26"/>
      <c r="P108" s="26"/>
      <c r="Q108" s="27">
        <v>1</v>
      </c>
      <c r="R108" s="26"/>
      <c r="S108" s="60" t="s">
        <v>2095</v>
      </c>
      <c r="T108" s="30"/>
      <c r="U108" s="26">
        <v>556</v>
      </c>
      <c r="V108" s="28">
        <v>278</v>
      </c>
      <c r="W108" s="26">
        <v>40</v>
      </c>
      <c r="X108" s="26">
        <f t="shared" si="2"/>
        <v>480</v>
      </c>
      <c r="Y108" s="71"/>
      <c r="Z108" s="38" t="s">
        <v>2096</v>
      </c>
      <c r="AA108" s="38" t="s">
        <v>2097</v>
      </c>
      <c r="AB108" s="38" t="s">
        <v>2095</v>
      </c>
      <c r="AC108" s="38" t="s">
        <v>2095</v>
      </c>
      <c r="AD108" s="26"/>
      <c r="AE108" s="38" t="s">
        <v>2095</v>
      </c>
      <c r="AF108" s="26" t="s">
        <v>2098</v>
      </c>
      <c r="AG108" s="53" t="s">
        <v>2095</v>
      </c>
      <c r="AH108" s="59">
        <v>4</v>
      </c>
      <c r="AI108" s="26" t="s">
        <v>2099</v>
      </c>
      <c r="AJ108" s="82"/>
      <c r="AK108" s="37">
        <v>109</v>
      </c>
      <c r="AL108" s="26">
        <v>0</v>
      </c>
      <c r="AM108" s="26">
        <v>4</v>
      </c>
      <c r="AN108" s="92">
        <v>0.72874468128408898</v>
      </c>
      <c r="AO108" s="26" t="s">
        <v>2498</v>
      </c>
      <c r="AP108" s="81"/>
      <c r="AQ108" s="26" t="s">
        <v>2107</v>
      </c>
      <c r="AR108" s="26"/>
    </row>
    <row r="109" spans="1:44" x14ac:dyDescent="0.35">
      <c r="A109" s="35">
        <v>31</v>
      </c>
      <c r="B109" s="8" t="s">
        <v>57</v>
      </c>
      <c r="C109" s="12" t="s">
        <v>97</v>
      </c>
      <c r="D109" s="8" t="s">
        <v>2378</v>
      </c>
      <c r="E109" s="8" t="s">
        <v>100</v>
      </c>
      <c r="F109" s="90" t="s">
        <v>2499</v>
      </c>
      <c r="G109" s="8">
        <v>3</v>
      </c>
      <c r="H109" s="26"/>
      <c r="I109" s="66" t="s">
        <v>62</v>
      </c>
      <c r="J109" s="202" t="s">
        <v>37</v>
      </c>
      <c r="K109" s="67">
        <v>2009</v>
      </c>
      <c r="L109" s="202">
        <v>450</v>
      </c>
      <c r="M109" s="202">
        <v>0</v>
      </c>
      <c r="N109" s="202">
        <v>325</v>
      </c>
      <c r="O109" s="26"/>
      <c r="P109" s="26" t="s">
        <v>2106</v>
      </c>
      <c r="Q109" s="27">
        <v>1</v>
      </c>
      <c r="R109" s="26"/>
      <c r="S109" s="61" t="s">
        <v>2095</v>
      </c>
      <c r="T109" s="30"/>
      <c r="U109" s="26">
        <v>650</v>
      </c>
      <c r="V109" s="28">
        <v>325</v>
      </c>
      <c r="W109" s="26">
        <v>37</v>
      </c>
      <c r="X109" s="26">
        <f t="shared" si="2"/>
        <v>444</v>
      </c>
      <c r="Y109" s="71"/>
      <c r="Z109" s="38" t="s">
        <v>2096</v>
      </c>
      <c r="AA109" s="38" t="s">
        <v>2097</v>
      </c>
      <c r="AB109" s="38" t="s">
        <v>2095</v>
      </c>
      <c r="AC109" s="38" t="s">
        <v>2095</v>
      </c>
      <c r="AD109" s="26"/>
      <c r="AE109" s="38" t="s">
        <v>2095</v>
      </c>
      <c r="AF109" s="26" t="s">
        <v>2098</v>
      </c>
      <c r="AG109" s="53" t="s">
        <v>2095</v>
      </c>
      <c r="AH109" s="59">
        <v>4</v>
      </c>
      <c r="AI109" s="26" t="s">
        <v>2099</v>
      </c>
      <c r="AJ109" s="82"/>
      <c r="AK109" s="37">
        <v>109</v>
      </c>
      <c r="AL109" s="26">
        <v>0</v>
      </c>
      <c r="AM109" s="26">
        <v>7</v>
      </c>
      <c r="AN109" s="92">
        <v>1.957015647405284</v>
      </c>
      <c r="AO109" s="26" t="s">
        <v>2380</v>
      </c>
      <c r="AP109" s="81"/>
      <c r="AQ109" s="26" t="s">
        <v>2107</v>
      </c>
      <c r="AR109" s="26" t="s">
        <v>2107</v>
      </c>
    </row>
    <row r="110" spans="1:44" x14ac:dyDescent="0.35">
      <c r="A110" s="31">
        <v>17</v>
      </c>
      <c r="B110" s="12" t="s">
        <v>29</v>
      </c>
      <c r="C110" s="12" t="s">
        <v>785</v>
      </c>
      <c r="D110" s="8" t="s">
        <v>2500</v>
      </c>
      <c r="E110" s="8" t="s">
        <v>789</v>
      </c>
      <c r="F110" s="8"/>
      <c r="G110" s="8">
        <v>3</v>
      </c>
      <c r="H110" s="26" t="s">
        <v>2105</v>
      </c>
      <c r="I110" s="66" t="s">
        <v>62</v>
      </c>
      <c r="J110" s="202" t="s">
        <v>37</v>
      </c>
      <c r="K110" s="67">
        <v>2011</v>
      </c>
      <c r="L110" s="202">
        <v>321</v>
      </c>
      <c r="M110" s="202">
        <v>0</v>
      </c>
      <c r="N110" s="202">
        <v>188</v>
      </c>
      <c r="O110" s="26"/>
      <c r="P110" s="26"/>
      <c r="Q110" s="27">
        <v>1</v>
      </c>
      <c r="R110" s="26"/>
      <c r="S110" s="60" t="s">
        <v>2107</v>
      </c>
      <c r="T110" s="30"/>
      <c r="U110" s="26">
        <v>506</v>
      </c>
      <c r="V110" s="28">
        <v>253</v>
      </c>
      <c r="W110" s="26">
        <v>39</v>
      </c>
      <c r="X110" s="26">
        <f t="shared" si="2"/>
        <v>468</v>
      </c>
      <c r="Y110" s="71"/>
      <c r="Z110" s="38" t="s">
        <v>2096</v>
      </c>
      <c r="AA110" s="38" t="s">
        <v>2097</v>
      </c>
      <c r="AB110" s="38" t="s">
        <v>2095</v>
      </c>
      <c r="AC110" s="38" t="s">
        <v>2095</v>
      </c>
      <c r="AD110" s="26"/>
      <c r="AE110" s="38" t="s">
        <v>2129</v>
      </c>
      <c r="AF110" s="26" t="s">
        <v>2098</v>
      </c>
      <c r="AG110" s="53" t="s">
        <v>2095</v>
      </c>
      <c r="AH110" s="59">
        <v>3</v>
      </c>
      <c r="AI110" s="26" t="s">
        <v>2099</v>
      </c>
      <c r="AJ110" s="82"/>
      <c r="AK110" s="37">
        <v>496</v>
      </c>
      <c r="AL110" s="26">
        <v>6</v>
      </c>
      <c r="AM110" s="26">
        <v>8</v>
      </c>
      <c r="AN110" s="92">
        <v>1.1951275087481041</v>
      </c>
      <c r="AO110" s="26" t="s">
        <v>2260</v>
      </c>
      <c r="AP110" s="81"/>
      <c r="AQ110" s="26" t="s">
        <v>2095</v>
      </c>
      <c r="AR110" s="26"/>
    </row>
    <row r="111" spans="1:44" x14ac:dyDescent="0.35">
      <c r="A111" s="35">
        <v>31</v>
      </c>
      <c r="B111" s="8" t="s">
        <v>57</v>
      </c>
      <c r="C111" s="12" t="s">
        <v>130</v>
      </c>
      <c r="D111" s="8" t="s">
        <v>2501</v>
      </c>
      <c r="E111" s="8" t="s">
        <v>134</v>
      </c>
      <c r="F111" s="8"/>
      <c r="G111" s="8">
        <v>3</v>
      </c>
      <c r="H111" s="26"/>
      <c r="I111" s="66" t="s">
        <v>36</v>
      </c>
      <c r="J111" s="202" t="s">
        <v>37</v>
      </c>
      <c r="K111" s="67">
        <v>2010</v>
      </c>
      <c r="L111" s="202">
        <v>144</v>
      </c>
      <c r="M111" s="202">
        <v>0</v>
      </c>
      <c r="N111" s="202" t="e">
        <v>#N/A</v>
      </c>
      <c r="O111" s="26"/>
      <c r="P111" s="26"/>
      <c r="Q111" s="27">
        <v>1</v>
      </c>
      <c r="R111" s="26"/>
      <c r="S111" s="61" t="s">
        <v>2095</v>
      </c>
      <c r="T111" s="30"/>
      <c r="U111" s="26">
        <v>313</v>
      </c>
      <c r="V111" s="28">
        <v>156.5</v>
      </c>
      <c r="W111" s="26">
        <v>23</v>
      </c>
      <c r="X111" s="26">
        <f t="shared" si="2"/>
        <v>276</v>
      </c>
      <c r="Y111" s="71"/>
      <c r="Z111" s="38" t="s">
        <v>2096</v>
      </c>
      <c r="AA111" s="38" t="s">
        <v>2097</v>
      </c>
      <c r="AB111" s="38" t="s">
        <v>2095</v>
      </c>
      <c r="AC111" s="38" t="s">
        <v>2095</v>
      </c>
      <c r="AD111" s="26"/>
      <c r="AE111" s="38" t="s">
        <v>2095</v>
      </c>
      <c r="AF111" s="26" t="s">
        <v>2098</v>
      </c>
      <c r="AG111" s="53" t="s">
        <v>2095</v>
      </c>
      <c r="AH111" s="59">
        <v>4</v>
      </c>
      <c r="AI111" s="26" t="s">
        <v>2099</v>
      </c>
      <c r="AJ111" s="82"/>
      <c r="AK111" s="37">
        <v>109</v>
      </c>
      <c r="AL111" s="26">
        <v>2</v>
      </c>
      <c r="AM111" s="26">
        <v>18</v>
      </c>
      <c r="AN111" s="92">
        <v>0.77427435037121017</v>
      </c>
      <c r="AO111" s="26" t="s">
        <v>2498</v>
      </c>
      <c r="AP111" s="81"/>
      <c r="AQ111" s="26" t="s">
        <v>2107</v>
      </c>
      <c r="AR111" s="26"/>
    </row>
    <row r="112" spans="1:44" x14ac:dyDescent="0.35">
      <c r="A112" s="31">
        <v>17</v>
      </c>
      <c r="B112" s="12" t="s">
        <v>29</v>
      </c>
      <c r="C112" s="12" t="s">
        <v>797</v>
      </c>
      <c r="D112" s="8" t="s">
        <v>2502</v>
      </c>
      <c r="E112" s="8" t="s">
        <v>800</v>
      </c>
      <c r="F112" s="8"/>
      <c r="G112" s="8">
        <v>3</v>
      </c>
      <c r="H112" s="26"/>
      <c r="I112" s="66" t="s">
        <v>55</v>
      </c>
      <c r="J112" s="202" t="s">
        <v>44</v>
      </c>
      <c r="K112" s="67">
        <v>2013</v>
      </c>
      <c r="L112" s="202">
        <v>410</v>
      </c>
      <c r="M112" s="202">
        <v>0</v>
      </c>
      <c r="N112" s="202">
        <v>380</v>
      </c>
      <c r="O112" s="26"/>
      <c r="P112" s="26" t="s">
        <v>2106</v>
      </c>
      <c r="Q112" s="27">
        <v>0.48</v>
      </c>
      <c r="R112" s="26"/>
      <c r="S112" s="60" t="s">
        <v>2095</v>
      </c>
      <c r="T112" s="30"/>
      <c r="U112" s="26">
        <v>721</v>
      </c>
      <c r="V112" s="28">
        <v>360.5</v>
      </c>
      <c r="W112" s="26">
        <v>45</v>
      </c>
      <c r="X112" s="26">
        <f t="shared" ref="X112" si="3">W112*12</f>
        <v>540</v>
      </c>
      <c r="Y112" s="167"/>
      <c r="Z112" s="168" t="s">
        <v>2096</v>
      </c>
      <c r="AA112" s="168" t="s">
        <v>2097</v>
      </c>
      <c r="AB112" s="168" t="s">
        <v>2126</v>
      </c>
      <c r="AC112" s="168" t="s">
        <v>2095</v>
      </c>
      <c r="AD112" s="162"/>
      <c r="AE112" s="168" t="s">
        <v>2095</v>
      </c>
      <c r="AF112" s="162" t="s">
        <v>2098</v>
      </c>
      <c r="AG112" s="169" t="s">
        <v>2095</v>
      </c>
      <c r="AH112" s="170">
        <v>5</v>
      </c>
      <c r="AI112" s="162" t="s">
        <v>2099</v>
      </c>
      <c r="AJ112" s="172"/>
      <c r="AK112" s="171">
        <v>496</v>
      </c>
      <c r="AL112" s="162">
        <v>2</v>
      </c>
      <c r="AM112" s="162">
        <v>7</v>
      </c>
      <c r="AN112" s="173">
        <v>0.3909017557575758</v>
      </c>
      <c r="AO112" s="162" t="s">
        <v>2270</v>
      </c>
      <c r="AP112" s="174"/>
      <c r="AQ112" s="26" t="s">
        <v>2107</v>
      </c>
      <c r="AR112" s="26"/>
    </row>
    <row r="113" spans="1:44" x14ac:dyDescent="0.35">
      <c r="A113" s="159">
        <v>32</v>
      </c>
      <c r="B113" s="160" t="s">
        <v>29</v>
      </c>
      <c r="C113" s="160" t="s">
        <v>30</v>
      </c>
      <c r="D113" s="161" t="s">
        <v>2385</v>
      </c>
      <c r="E113" s="161" t="s">
        <v>35</v>
      </c>
      <c r="F113" s="90" t="s">
        <v>2503</v>
      </c>
      <c r="G113" s="161">
        <v>4</v>
      </c>
      <c r="H113" s="162" t="s">
        <v>2124</v>
      </c>
      <c r="I113" s="66" t="s">
        <v>36</v>
      </c>
      <c r="J113" s="202" t="s">
        <v>37</v>
      </c>
      <c r="K113" s="67">
        <v>2014</v>
      </c>
      <c r="L113" s="202">
        <v>500</v>
      </c>
      <c r="M113" s="202" t="s">
        <v>2387</v>
      </c>
      <c r="N113" s="202">
        <v>245</v>
      </c>
      <c r="O113" s="162"/>
      <c r="P113" s="162" t="s">
        <v>2106</v>
      </c>
      <c r="Q113" s="163">
        <v>0.45</v>
      </c>
      <c r="R113" s="162"/>
      <c r="S113" s="164" t="s">
        <v>2095</v>
      </c>
      <c r="T113" s="165"/>
      <c r="U113" s="162">
        <v>1219</v>
      </c>
      <c r="V113" s="166">
        <v>609.5</v>
      </c>
      <c r="W113" s="26">
        <v>67</v>
      </c>
      <c r="X113" s="162">
        <f t="shared" ref="X113" si="4">W113*12</f>
        <v>804</v>
      </c>
      <c r="Y113" s="71"/>
      <c r="Z113" s="38" t="s">
        <v>2096</v>
      </c>
      <c r="AA113" s="38" t="s">
        <v>2097</v>
      </c>
      <c r="AB113" s="38" t="s">
        <v>2095</v>
      </c>
      <c r="AC113" s="38" t="s">
        <v>2095</v>
      </c>
      <c r="AD113" s="26"/>
      <c r="AE113" s="38" t="s">
        <v>2095</v>
      </c>
      <c r="AF113" s="14" t="s">
        <v>2095</v>
      </c>
      <c r="AG113" s="26" t="s">
        <v>2095</v>
      </c>
      <c r="AH113" s="26">
        <v>2</v>
      </c>
      <c r="AI113" s="37" t="s">
        <v>2095</v>
      </c>
      <c r="AJ113" s="178"/>
      <c r="AK113" s="37">
        <v>276</v>
      </c>
      <c r="AL113" s="26">
        <v>4</v>
      </c>
      <c r="AM113" s="26">
        <v>7</v>
      </c>
      <c r="AN113" s="92">
        <v>0.53100307705681626</v>
      </c>
      <c r="AO113" s="26" t="s">
        <v>2250</v>
      </c>
      <c r="AP113" s="1"/>
      <c r="AQ113" s="26" t="s">
        <v>2107</v>
      </c>
      <c r="AR113" s="26" t="s">
        <v>2107</v>
      </c>
    </row>
    <row r="114" spans="1:44" x14ac:dyDescent="0.35">
      <c r="A114" s="176">
        <v>2</v>
      </c>
      <c r="B114" s="176" t="s">
        <v>1649</v>
      </c>
      <c r="C114" s="176" t="s">
        <v>2141</v>
      </c>
      <c r="D114" s="177" t="s">
        <v>2142</v>
      </c>
      <c r="E114" s="177" t="s">
        <v>2143</v>
      </c>
      <c r="F114" s="177"/>
      <c r="G114" s="14" t="s">
        <v>2145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165"/>
      <c r="U114" s="26"/>
      <c r="V114" s="26"/>
      <c r="W114" s="175">
        <v>10</v>
      </c>
      <c r="X114" s="26">
        <f>W114*12</f>
        <v>120</v>
      </c>
      <c r="Y114" s="71"/>
      <c r="Z114" s="26"/>
      <c r="AA114" s="9" t="s">
        <v>2097</v>
      </c>
      <c r="AB114" s="26"/>
      <c r="AC114" s="26"/>
      <c r="AD114" s="26"/>
      <c r="AE114" s="26"/>
      <c r="AF114" s="26"/>
      <c r="AG114" s="26"/>
      <c r="AH114" s="26"/>
      <c r="AI114" s="26"/>
      <c r="AJ114" s="178"/>
      <c r="AK114" s="26"/>
      <c r="AL114" s="26"/>
      <c r="AM114" s="26"/>
      <c r="AN114" s="26"/>
      <c r="AO114" s="26"/>
      <c r="AP114" s="1"/>
      <c r="AQ114" s="26" t="s">
        <v>2107</v>
      </c>
      <c r="AR114" s="26"/>
    </row>
    <row r="115" spans="1:44" x14ac:dyDescent="0.35">
      <c r="A115" s="176">
        <v>7</v>
      </c>
      <c r="B115" s="176" t="s">
        <v>1083</v>
      </c>
      <c r="C115" s="176" t="s">
        <v>2187</v>
      </c>
      <c r="D115" s="176" t="s">
        <v>2188</v>
      </c>
      <c r="E115" s="176" t="s">
        <v>2189</v>
      </c>
      <c r="F115" s="176"/>
      <c r="G115" s="14" t="s">
        <v>2145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165"/>
      <c r="U115" s="26"/>
      <c r="V115" s="26"/>
      <c r="W115" s="175">
        <v>10</v>
      </c>
      <c r="X115" s="26">
        <f t="shared" ref="X115:X130" si="5">W115*12</f>
        <v>120</v>
      </c>
      <c r="Y115" s="71"/>
      <c r="Z115" s="26"/>
      <c r="AA115" s="9" t="s">
        <v>2097</v>
      </c>
      <c r="AB115" s="26"/>
      <c r="AC115" s="26"/>
      <c r="AD115" s="26"/>
      <c r="AE115" s="26"/>
      <c r="AF115" s="26"/>
      <c r="AG115" s="26"/>
      <c r="AH115" s="26"/>
      <c r="AI115" s="26"/>
      <c r="AJ115" s="178"/>
      <c r="AK115" s="26"/>
      <c r="AL115" s="26"/>
      <c r="AM115" s="26"/>
      <c r="AN115" s="26"/>
      <c r="AO115" s="26"/>
      <c r="AP115" s="1"/>
      <c r="AQ115" s="26" t="s">
        <v>2107</v>
      </c>
      <c r="AR115" s="26"/>
    </row>
    <row r="116" spans="1:44" x14ac:dyDescent="0.35">
      <c r="A116" s="176">
        <v>9</v>
      </c>
      <c r="B116" s="176" t="s">
        <v>1083</v>
      </c>
      <c r="C116" s="176" t="s">
        <v>2204</v>
      </c>
      <c r="D116" s="176" t="s">
        <v>2205</v>
      </c>
      <c r="E116" s="176" t="s">
        <v>2206</v>
      </c>
      <c r="F116" s="176"/>
      <c r="G116" s="14" t="s">
        <v>2145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165"/>
      <c r="U116" s="26"/>
      <c r="V116" s="26"/>
      <c r="W116" s="175">
        <v>5</v>
      </c>
      <c r="X116" s="26">
        <f t="shared" si="5"/>
        <v>60</v>
      </c>
      <c r="Y116" s="71"/>
      <c r="Z116" s="26"/>
      <c r="AA116" s="9" t="s">
        <v>2097</v>
      </c>
      <c r="AB116" s="26"/>
      <c r="AC116" s="26"/>
      <c r="AD116" s="26"/>
      <c r="AE116" s="26"/>
      <c r="AF116" s="26"/>
      <c r="AG116" s="26"/>
      <c r="AH116" s="26"/>
      <c r="AI116" s="26"/>
      <c r="AJ116" s="178"/>
      <c r="AK116" s="26"/>
      <c r="AL116" s="26"/>
      <c r="AM116" s="26"/>
      <c r="AN116" s="26"/>
      <c r="AO116" s="26"/>
      <c r="AP116" s="1"/>
      <c r="AQ116" s="26" t="s">
        <v>2107</v>
      </c>
      <c r="AR116" s="26"/>
    </row>
    <row r="117" spans="1:44" x14ac:dyDescent="0.35">
      <c r="A117" s="176">
        <v>10</v>
      </c>
      <c r="B117" s="176" t="s">
        <v>1083</v>
      </c>
      <c r="C117" s="176" t="s">
        <v>1546</v>
      </c>
      <c r="D117" s="176" t="s">
        <v>2216</v>
      </c>
      <c r="E117" s="176" t="s">
        <v>2217</v>
      </c>
      <c r="F117" s="176"/>
      <c r="G117" s="14" t="s">
        <v>2145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165"/>
      <c r="U117" s="26"/>
      <c r="V117" s="26"/>
      <c r="W117" s="175">
        <v>11</v>
      </c>
      <c r="X117" s="26">
        <f t="shared" si="5"/>
        <v>132</v>
      </c>
      <c r="Y117" s="71"/>
      <c r="Z117" s="26"/>
      <c r="AA117" s="9" t="s">
        <v>2097</v>
      </c>
      <c r="AB117" s="26"/>
      <c r="AC117" s="26"/>
      <c r="AD117" s="26"/>
      <c r="AE117" s="26"/>
      <c r="AF117" s="26"/>
      <c r="AG117" s="26"/>
      <c r="AH117" s="26"/>
      <c r="AI117" s="26"/>
      <c r="AJ117" s="178"/>
      <c r="AK117" s="26"/>
      <c r="AL117" s="26"/>
      <c r="AM117" s="26"/>
      <c r="AN117" s="26"/>
      <c r="AO117" s="26"/>
      <c r="AP117" s="1"/>
      <c r="AQ117" s="26" t="s">
        <v>2107</v>
      </c>
      <c r="AR117" s="26"/>
    </row>
    <row r="118" spans="1:44" x14ac:dyDescent="0.35">
      <c r="A118" s="176">
        <v>11</v>
      </c>
      <c r="B118" s="176" t="s">
        <v>1083</v>
      </c>
      <c r="C118" s="176" t="s">
        <v>2226</v>
      </c>
      <c r="D118" s="176" t="s">
        <v>2227</v>
      </c>
      <c r="E118" s="176" t="s">
        <v>2228</v>
      </c>
      <c r="F118" s="176"/>
      <c r="G118" s="14" t="s">
        <v>2145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165"/>
      <c r="U118" s="26"/>
      <c r="V118" s="26"/>
      <c r="W118" s="175">
        <v>2</v>
      </c>
      <c r="X118" s="26">
        <f t="shared" si="5"/>
        <v>24</v>
      </c>
      <c r="Y118" s="71"/>
      <c r="Z118" s="26"/>
      <c r="AA118" s="9" t="s">
        <v>2097</v>
      </c>
      <c r="AB118" s="26"/>
      <c r="AC118" s="26"/>
      <c r="AD118" s="26"/>
      <c r="AE118" s="26"/>
      <c r="AF118" s="26"/>
      <c r="AG118" s="26"/>
      <c r="AH118" s="26"/>
      <c r="AI118" s="26"/>
      <c r="AJ118" s="178"/>
      <c r="AK118" s="26"/>
      <c r="AL118" s="26"/>
      <c r="AM118" s="26"/>
      <c r="AN118" s="26"/>
      <c r="AO118" s="26"/>
      <c r="AP118" s="1"/>
      <c r="AQ118" s="26" t="s">
        <v>2107</v>
      </c>
      <c r="AR118" s="26"/>
    </row>
    <row r="119" spans="1:44" x14ac:dyDescent="0.35">
      <c r="A119" s="176">
        <v>13</v>
      </c>
      <c r="B119" s="176" t="s">
        <v>29</v>
      </c>
      <c r="C119" s="176" t="s">
        <v>1067</v>
      </c>
      <c r="D119" s="176" t="s">
        <v>2244</v>
      </c>
      <c r="E119" s="176" t="s">
        <v>2245</v>
      </c>
      <c r="F119" s="176"/>
      <c r="G119" s="14" t="s">
        <v>2145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165"/>
      <c r="U119" s="26"/>
      <c r="V119" s="26"/>
      <c r="W119" s="175">
        <v>4</v>
      </c>
      <c r="X119" s="26">
        <f t="shared" si="5"/>
        <v>48</v>
      </c>
      <c r="Y119" s="71"/>
      <c r="Z119" s="26"/>
      <c r="AA119" s="9" t="s">
        <v>2097</v>
      </c>
      <c r="AB119" s="26"/>
      <c r="AC119" s="26"/>
      <c r="AD119" s="26"/>
      <c r="AE119" s="26"/>
      <c r="AF119" s="26"/>
      <c r="AG119" s="26"/>
      <c r="AH119" s="26"/>
      <c r="AI119" s="26"/>
      <c r="AJ119" s="178"/>
      <c r="AK119" s="26"/>
      <c r="AL119" s="26"/>
      <c r="AM119" s="26"/>
      <c r="AN119" s="26"/>
      <c r="AO119" s="26"/>
      <c r="AP119" s="1"/>
      <c r="AQ119" s="26" t="s">
        <v>2107</v>
      </c>
      <c r="AR119" s="26"/>
    </row>
    <row r="120" spans="1:44" x14ac:dyDescent="0.35">
      <c r="A120" s="176">
        <v>15</v>
      </c>
      <c r="B120" s="176" t="s">
        <v>29</v>
      </c>
      <c r="C120" s="176" t="s">
        <v>2261</v>
      </c>
      <c r="D120" s="176" t="s">
        <v>2262</v>
      </c>
      <c r="E120" s="176" t="s">
        <v>2263</v>
      </c>
      <c r="F120" s="176"/>
      <c r="G120" s="14" t="s">
        <v>2145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165"/>
      <c r="U120" s="26"/>
      <c r="V120" s="26"/>
      <c r="W120" s="175">
        <v>28</v>
      </c>
      <c r="X120" s="26">
        <f t="shared" si="5"/>
        <v>336</v>
      </c>
      <c r="Y120" s="71"/>
      <c r="Z120" s="26"/>
      <c r="AA120" s="9" t="s">
        <v>2097</v>
      </c>
      <c r="AB120" s="26"/>
      <c r="AC120" s="26"/>
      <c r="AD120" s="26"/>
      <c r="AE120" s="26"/>
      <c r="AF120" s="26"/>
      <c r="AG120" s="26"/>
      <c r="AH120" s="26"/>
      <c r="AI120" s="26"/>
      <c r="AJ120" s="178"/>
      <c r="AK120" s="26"/>
      <c r="AL120" s="26"/>
      <c r="AM120" s="26"/>
      <c r="AN120" s="26"/>
      <c r="AO120" s="26"/>
      <c r="AP120" s="1"/>
      <c r="AQ120" s="26" t="s">
        <v>2107</v>
      </c>
      <c r="AR120" s="26"/>
    </row>
    <row r="121" spans="1:44" x14ac:dyDescent="0.35">
      <c r="A121" s="176">
        <v>20</v>
      </c>
      <c r="B121" s="176" t="s">
        <v>29</v>
      </c>
      <c r="C121" s="176" t="s">
        <v>2291</v>
      </c>
      <c r="D121" s="176" t="s">
        <v>2292</v>
      </c>
      <c r="E121" s="176" t="s">
        <v>2293</v>
      </c>
      <c r="F121" s="176"/>
      <c r="G121" s="14" t="s">
        <v>2145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165"/>
      <c r="U121" s="26"/>
      <c r="V121" s="26"/>
      <c r="W121" s="175">
        <v>9</v>
      </c>
      <c r="X121" s="26">
        <f t="shared" si="5"/>
        <v>108</v>
      </c>
      <c r="Y121" s="71"/>
      <c r="Z121" s="26"/>
      <c r="AA121" s="9" t="s">
        <v>2097</v>
      </c>
      <c r="AB121" s="26"/>
      <c r="AC121" s="26"/>
      <c r="AD121" s="26"/>
      <c r="AE121" s="26"/>
      <c r="AF121" s="26"/>
      <c r="AG121" s="26"/>
      <c r="AH121" s="26"/>
      <c r="AI121" s="26"/>
      <c r="AJ121" s="178"/>
      <c r="AK121" s="26"/>
      <c r="AL121" s="26"/>
      <c r="AM121" s="26"/>
      <c r="AN121" s="26"/>
      <c r="AO121" s="26"/>
      <c r="AP121" s="1"/>
      <c r="AQ121" s="26" t="s">
        <v>2107</v>
      </c>
      <c r="AR121" s="26"/>
    </row>
    <row r="122" spans="1:44" x14ac:dyDescent="0.35">
      <c r="A122" s="176">
        <v>21</v>
      </c>
      <c r="B122" s="176" t="s">
        <v>29</v>
      </c>
      <c r="C122" s="176" t="s">
        <v>2299</v>
      </c>
      <c r="D122" s="176" t="s">
        <v>2300</v>
      </c>
      <c r="E122" s="176" t="s">
        <v>2301</v>
      </c>
      <c r="F122" s="176"/>
      <c r="G122" s="14" t="s">
        <v>2145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165"/>
      <c r="U122" s="26"/>
      <c r="V122" s="26"/>
      <c r="W122" s="175">
        <v>10</v>
      </c>
      <c r="X122" s="26">
        <f t="shared" si="5"/>
        <v>120</v>
      </c>
      <c r="Y122" s="71"/>
      <c r="Z122" s="26"/>
      <c r="AA122" s="9" t="s">
        <v>2097</v>
      </c>
      <c r="AB122" s="26"/>
      <c r="AC122" s="26"/>
      <c r="AD122" s="26"/>
      <c r="AE122" s="26"/>
      <c r="AF122" s="26"/>
      <c r="AG122" s="26"/>
      <c r="AH122" s="26"/>
      <c r="AI122" s="26"/>
      <c r="AJ122" s="178"/>
      <c r="AK122" s="26"/>
      <c r="AL122" s="26"/>
      <c r="AM122" s="26"/>
      <c r="AN122" s="26"/>
      <c r="AO122" s="26"/>
      <c r="AP122" s="1"/>
      <c r="AQ122" s="26" t="s">
        <v>2107</v>
      </c>
      <c r="AR122" s="26"/>
    </row>
    <row r="123" spans="1:44" x14ac:dyDescent="0.35">
      <c r="A123" s="176">
        <v>22</v>
      </c>
      <c r="B123" s="176" t="s">
        <v>29</v>
      </c>
      <c r="C123" s="176" t="s">
        <v>2308</v>
      </c>
      <c r="D123" s="176" t="s">
        <v>2309</v>
      </c>
      <c r="E123" s="176" t="s">
        <v>2310</v>
      </c>
      <c r="F123" s="176"/>
      <c r="G123" s="14" t="s">
        <v>2145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165"/>
      <c r="U123" s="26"/>
      <c r="V123" s="26"/>
      <c r="W123" s="175">
        <v>14</v>
      </c>
      <c r="X123" s="26">
        <f t="shared" si="5"/>
        <v>168</v>
      </c>
      <c r="Y123" s="71"/>
      <c r="Z123" s="26"/>
      <c r="AA123" s="9" t="s">
        <v>2097</v>
      </c>
      <c r="AB123" s="26"/>
      <c r="AC123" s="26"/>
      <c r="AD123" s="26"/>
      <c r="AE123" s="26"/>
      <c r="AF123" s="26"/>
      <c r="AG123" s="26"/>
      <c r="AH123" s="26"/>
      <c r="AI123" s="26"/>
      <c r="AJ123" s="178"/>
      <c r="AK123" s="26"/>
      <c r="AL123" s="26"/>
      <c r="AM123" s="26"/>
      <c r="AN123" s="26"/>
      <c r="AO123" s="26"/>
      <c r="AP123" s="1"/>
      <c r="AQ123" s="26" t="s">
        <v>2107</v>
      </c>
      <c r="AR123" s="26"/>
    </row>
    <row r="124" spans="1:44" x14ac:dyDescent="0.35">
      <c r="A124" s="176">
        <v>24</v>
      </c>
      <c r="B124" s="176" t="s">
        <v>145</v>
      </c>
      <c r="C124" s="176" t="s">
        <v>2321</v>
      </c>
      <c r="D124" s="176" t="s">
        <v>2322</v>
      </c>
      <c r="E124" s="176" t="s">
        <v>2323</v>
      </c>
      <c r="F124" s="176"/>
      <c r="G124" s="14" t="s">
        <v>2145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165"/>
      <c r="U124" s="26"/>
      <c r="V124" s="26"/>
      <c r="W124" s="175">
        <v>8</v>
      </c>
      <c r="X124" s="26">
        <f t="shared" si="5"/>
        <v>96</v>
      </c>
      <c r="Y124" s="71"/>
      <c r="Z124" s="26"/>
      <c r="AA124" s="9" t="s">
        <v>2097</v>
      </c>
      <c r="AB124" s="26"/>
      <c r="AC124" s="26"/>
      <c r="AD124" s="26"/>
      <c r="AE124" s="26"/>
      <c r="AF124" s="26"/>
      <c r="AG124" s="26"/>
      <c r="AH124" s="26"/>
      <c r="AI124" s="26"/>
      <c r="AJ124" s="178"/>
      <c r="AK124" s="26"/>
      <c r="AL124" s="26"/>
      <c r="AM124" s="26"/>
      <c r="AN124" s="26"/>
      <c r="AO124" s="26"/>
      <c r="AP124" s="1"/>
      <c r="AQ124" s="26" t="s">
        <v>2107</v>
      </c>
      <c r="AR124" s="26"/>
    </row>
    <row r="125" spans="1:44" x14ac:dyDescent="0.35">
      <c r="A125" s="176">
        <v>25</v>
      </c>
      <c r="B125" s="176" t="s">
        <v>145</v>
      </c>
      <c r="C125" s="176" t="s">
        <v>2327</v>
      </c>
      <c r="D125" s="176" t="s">
        <v>2328</v>
      </c>
      <c r="E125" s="176" t="s">
        <v>2329</v>
      </c>
      <c r="F125" s="176"/>
      <c r="G125" s="14" t="s">
        <v>2145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165"/>
      <c r="U125" s="26"/>
      <c r="V125" s="26"/>
      <c r="W125" s="175">
        <v>8</v>
      </c>
      <c r="X125" s="26">
        <f t="shared" si="5"/>
        <v>96</v>
      </c>
      <c r="Y125" s="71"/>
      <c r="Z125" s="26"/>
      <c r="AA125" s="9" t="s">
        <v>2097</v>
      </c>
      <c r="AB125" s="26"/>
      <c r="AC125" s="26"/>
      <c r="AD125" s="26"/>
      <c r="AE125" s="26"/>
      <c r="AF125" s="26"/>
      <c r="AG125" s="26"/>
      <c r="AH125" s="26"/>
      <c r="AI125" s="26"/>
      <c r="AJ125" s="178"/>
      <c r="AK125" s="26"/>
      <c r="AL125" s="26"/>
      <c r="AM125" s="26"/>
      <c r="AN125" s="26"/>
      <c r="AO125" s="26"/>
      <c r="AP125" s="1"/>
      <c r="AQ125" s="26" t="s">
        <v>2107</v>
      </c>
      <c r="AR125" s="26"/>
    </row>
    <row r="126" spans="1:44" x14ac:dyDescent="0.35">
      <c r="A126" s="176">
        <v>27</v>
      </c>
      <c r="B126" s="176" t="s">
        <v>145</v>
      </c>
      <c r="C126" s="176" t="s">
        <v>2340</v>
      </c>
      <c r="D126" s="176" t="s">
        <v>2341</v>
      </c>
      <c r="E126" s="176" t="s">
        <v>2342</v>
      </c>
      <c r="F126" s="176"/>
      <c r="G126" s="14" t="s">
        <v>2145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165"/>
      <c r="U126" s="26"/>
      <c r="V126" s="26"/>
      <c r="W126" s="175">
        <v>20</v>
      </c>
      <c r="X126" s="26">
        <f t="shared" si="5"/>
        <v>240</v>
      </c>
      <c r="Y126" s="71"/>
      <c r="Z126" s="26"/>
      <c r="AA126" s="9" t="s">
        <v>2097</v>
      </c>
      <c r="AB126" s="26"/>
      <c r="AC126" s="26"/>
      <c r="AD126" s="26"/>
      <c r="AE126" s="26"/>
      <c r="AF126" s="26"/>
      <c r="AG126" s="26"/>
      <c r="AH126" s="26"/>
      <c r="AI126" s="26"/>
      <c r="AJ126" s="178"/>
      <c r="AK126" s="26"/>
      <c r="AL126" s="26"/>
      <c r="AM126" s="26"/>
      <c r="AN126" s="26"/>
      <c r="AO126" s="26"/>
      <c r="AP126" s="1"/>
      <c r="AQ126" s="26" t="s">
        <v>2107</v>
      </c>
      <c r="AR126" s="26"/>
    </row>
    <row r="127" spans="1:44" x14ac:dyDescent="0.35">
      <c r="A127" s="176">
        <v>28</v>
      </c>
      <c r="B127" s="176" t="s">
        <v>145</v>
      </c>
      <c r="C127" s="176" t="s">
        <v>2350</v>
      </c>
      <c r="D127" s="176" t="s">
        <v>2351</v>
      </c>
      <c r="E127" s="176" t="s">
        <v>2352</v>
      </c>
      <c r="F127" s="176"/>
      <c r="G127" s="14" t="s">
        <v>2145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165"/>
      <c r="U127" s="26"/>
      <c r="V127" s="26"/>
      <c r="W127" s="175">
        <v>5</v>
      </c>
      <c r="X127" s="26">
        <f t="shared" si="5"/>
        <v>60</v>
      </c>
      <c r="Y127" s="71"/>
      <c r="Z127" s="26"/>
      <c r="AA127" s="9" t="s">
        <v>2097</v>
      </c>
      <c r="AB127" s="26"/>
      <c r="AC127" s="26"/>
      <c r="AD127" s="26"/>
      <c r="AE127" s="26"/>
      <c r="AF127" s="26"/>
      <c r="AG127" s="26"/>
      <c r="AH127" s="26"/>
      <c r="AI127" s="26"/>
      <c r="AJ127" s="178"/>
      <c r="AK127" s="26"/>
      <c r="AL127" s="26"/>
      <c r="AM127" s="26"/>
      <c r="AN127" s="26"/>
      <c r="AO127" s="26"/>
      <c r="AP127" s="1"/>
      <c r="AQ127" s="26" t="s">
        <v>2107</v>
      </c>
      <c r="AR127" s="26"/>
    </row>
    <row r="128" spans="1:44" x14ac:dyDescent="0.35">
      <c r="A128" s="176">
        <v>29</v>
      </c>
      <c r="B128" s="176" t="s">
        <v>145</v>
      </c>
      <c r="C128" s="176" t="s">
        <v>2358</v>
      </c>
      <c r="D128" s="176" t="s">
        <v>2359</v>
      </c>
      <c r="E128" s="176" t="s">
        <v>2360</v>
      </c>
      <c r="F128" s="176"/>
      <c r="G128" s="14" t="s">
        <v>2145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165"/>
      <c r="U128" s="26"/>
      <c r="V128" s="26"/>
      <c r="W128" s="175">
        <v>7</v>
      </c>
      <c r="X128" s="26">
        <f t="shared" si="5"/>
        <v>84</v>
      </c>
      <c r="Y128" s="71"/>
      <c r="Z128" s="26"/>
      <c r="AA128" s="9" t="s">
        <v>2097</v>
      </c>
      <c r="AB128" s="26"/>
      <c r="AC128" s="26"/>
      <c r="AD128" s="26"/>
      <c r="AE128" s="26"/>
      <c r="AF128" s="26"/>
      <c r="AG128" s="26"/>
      <c r="AH128" s="26"/>
      <c r="AI128" s="26"/>
      <c r="AJ128" s="178"/>
      <c r="AK128" s="26"/>
      <c r="AL128" s="26"/>
      <c r="AM128" s="26"/>
      <c r="AN128" s="26"/>
      <c r="AO128" s="26"/>
      <c r="AP128" s="1"/>
      <c r="AQ128" s="26" t="s">
        <v>2107</v>
      </c>
      <c r="AR128" s="26"/>
    </row>
    <row r="129" spans="1:49" x14ac:dyDescent="0.35">
      <c r="A129" s="176">
        <v>30</v>
      </c>
      <c r="B129" s="176" t="s">
        <v>145</v>
      </c>
      <c r="C129" s="176" t="s">
        <v>2368</v>
      </c>
      <c r="D129" s="176" t="s">
        <v>2369</v>
      </c>
      <c r="E129" s="176" t="s">
        <v>2370</v>
      </c>
      <c r="F129" s="176"/>
      <c r="G129" s="14" t="s">
        <v>2145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165"/>
      <c r="U129" s="26"/>
      <c r="V129" s="26"/>
      <c r="W129" s="175">
        <v>6</v>
      </c>
      <c r="X129" s="26">
        <f t="shared" si="5"/>
        <v>72</v>
      </c>
      <c r="Y129" s="71"/>
      <c r="Z129" s="26"/>
      <c r="AA129" s="9" t="s">
        <v>2097</v>
      </c>
      <c r="AB129" s="26"/>
      <c r="AC129" s="26"/>
      <c r="AD129" s="26"/>
      <c r="AE129" s="26"/>
      <c r="AF129" s="26"/>
      <c r="AG129" s="26"/>
      <c r="AH129" s="26"/>
      <c r="AI129" s="26"/>
      <c r="AJ129" s="178"/>
      <c r="AK129" s="26"/>
      <c r="AL129" s="26"/>
      <c r="AM129" s="26"/>
      <c r="AN129" s="26"/>
      <c r="AO129" s="26"/>
      <c r="AP129" s="1"/>
      <c r="AQ129" s="26" t="s">
        <v>2107</v>
      </c>
      <c r="AR129" s="26"/>
    </row>
    <row r="130" spans="1:49" x14ac:dyDescent="0.35">
      <c r="A130" s="176">
        <v>31</v>
      </c>
      <c r="B130" s="176" t="s">
        <v>57</v>
      </c>
      <c r="C130" s="176" t="s">
        <v>2381</v>
      </c>
      <c r="D130" s="176" t="s">
        <v>2382</v>
      </c>
      <c r="E130" s="176" t="s">
        <v>2383</v>
      </c>
      <c r="F130" s="176"/>
      <c r="G130" s="14" t="s">
        <v>2145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165"/>
      <c r="U130" s="26"/>
      <c r="V130" s="26"/>
      <c r="W130" s="175">
        <v>8</v>
      </c>
      <c r="X130" s="26">
        <f t="shared" si="5"/>
        <v>96</v>
      </c>
      <c r="Y130" s="71"/>
      <c r="Z130" s="26"/>
      <c r="AA130" s="9" t="s">
        <v>2097</v>
      </c>
      <c r="AB130" s="26"/>
      <c r="AC130" s="26"/>
      <c r="AD130" s="26"/>
      <c r="AE130" s="26"/>
      <c r="AF130" s="26"/>
      <c r="AG130" s="26"/>
      <c r="AH130" s="26"/>
      <c r="AI130" s="26"/>
      <c r="AJ130" s="178"/>
      <c r="AK130" s="26"/>
      <c r="AL130" s="26"/>
      <c r="AM130" s="26"/>
      <c r="AN130" s="26"/>
      <c r="AO130" s="26"/>
      <c r="AP130" s="1"/>
      <c r="AQ130" s="26" t="s">
        <v>2107</v>
      </c>
      <c r="AR130" s="26"/>
    </row>
    <row r="131" spans="1:49" x14ac:dyDescent="0.35">
      <c r="X131" s="203">
        <f>SUM(X3:X130)</f>
        <v>79248</v>
      </c>
      <c r="AW131" t="s">
        <v>2504</v>
      </c>
    </row>
  </sheetData>
  <autoFilter ref="A2:AR131"/>
  <conditionalFormatting sqref="C442:D1048576 C2:D113">
    <cfRule type="duplicateValues" dxfId="69" priority="52"/>
  </conditionalFormatting>
  <conditionalFormatting sqref="A117:A121 A123:A129 A114:A115">
    <cfRule type="expression" dxfId="68" priority="43">
      <formula>#REF!="Last resort"</formula>
    </cfRule>
  </conditionalFormatting>
  <conditionalFormatting sqref="A117:A121 A123:A129 A114:A115">
    <cfRule type="expression" dxfId="67" priority="44">
      <formula>#REF!="Maybe"</formula>
    </cfRule>
  </conditionalFormatting>
  <conditionalFormatting sqref="A117:A121 A123:A129 A114:A115">
    <cfRule type="expression" dxfId="66" priority="45">
      <formula>#REF!="Yes"</formula>
    </cfRule>
  </conditionalFormatting>
  <conditionalFormatting sqref="A116 A130">
    <cfRule type="expression" dxfId="65" priority="46">
      <formula>#REF!="Last resort"</formula>
    </cfRule>
  </conditionalFormatting>
  <conditionalFormatting sqref="A116 A130">
    <cfRule type="expression" dxfId="64" priority="47">
      <formula>#REF!="Maybe"</formula>
    </cfRule>
  </conditionalFormatting>
  <conditionalFormatting sqref="A116 A130">
    <cfRule type="expression" dxfId="63" priority="48">
      <formula>#REF!="Yes"</formula>
    </cfRule>
  </conditionalFormatting>
  <conditionalFormatting sqref="A122">
    <cfRule type="expression" dxfId="62" priority="49">
      <formula>#REF!="Last resort"</formula>
    </cfRule>
  </conditionalFormatting>
  <conditionalFormatting sqref="A122">
    <cfRule type="expression" dxfId="61" priority="50">
      <formula>#REF!="Maybe"</formula>
    </cfRule>
  </conditionalFormatting>
  <conditionalFormatting sqref="A122">
    <cfRule type="expression" dxfId="60" priority="51">
      <formula>#REF!="Yes"</formula>
    </cfRule>
  </conditionalFormatting>
  <conditionalFormatting sqref="C117:C121 C114:C115 C123:C129">
    <cfRule type="expression" dxfId="59" priority="34">
      <formula>#REF!="Last resort"</formula>
    </cfRule>
  </conditionalFormatting>
  <conditionalFormatting sqref="C117:C121 C114:C115 C123:C129">
    <cfRule type="expression" dxfId="58" priority="35">
      <formula>#REF!="Maybe"</formula>
    </cfRule>
  </conditionalFormatting>
  <conditionalFormatting sqref="C117:C121 C114:C115 C123:C129">
    <cfRule type="expression" dxfId="57" priority="36">
      <formula>#REF!="Yes"</formula>
    </cfRule>
  </conditionalFormatting>
  <conditionalFormatting sqref="C116 C130">
    <cfRule type="expression" dxfId="56" priority="37">
      <formula>#REF!="Last resort"</formula>
    </cfRule>
  </conditionalFormatting>
  <conditionalFormatting sqref="C116 C130">
    <cfRule type="expression" dxfId="55" priority="38">
      <formula>#REF!="Maybe"</formula>
    </cfRule>
  </conditionalFormatting>
  <conditionalFormatting sqref="C116 C130">
    <cfRule type="expression" dxfId="54" priority="39">
      <formula>#REF!="Yes"</formula>
    </cfRule>
  </conditionalFormatting>
  <conditionalFormatting sqref="C122">
    <cfRule type="expression" dxfId="53" priority="40">
      <formula>#REF!="Last resort"</formula>
    </cfRule>
  </conditionalFormatting>
  <conditionalFormatting sqref="C122">
    <cfRule type="expression" dxfId="52" priority="41">
      <formula>#REF!="Maybe"</formula>
    </cfRule>
  </conditionalFormatting>
  <conditionalFormatting sqref="C122">
    <cfRule type="expression" dxfId="51" priority="42">
      <formula>#REF!="Yes"</formula>
    </cfRule>
  </conditionalFormatting>
  <conditionalFormatting sqref="B114:B115 B117:B121 B123:B129">
    <cfRule type="expression" dxfId="50" priority="25">
      <formula>#REF!="Last resort"</formula>
    </cfRule>
  </conditionalFormatting>
  <conditionalFormatting sqref="B114:B115 B117:B121 B123:B129">
    <cfRule type="expression" dxfId="49" priority="26">
      <formula>#REF!="Maybe"</formula>
    </cfRule>
  </conditionalFormatting>
  <conditionalFormatting sqref="B114:B115 B117:B121 B123:B129">
    <cfRule type="expression" dxfId="48" priority="27">
      <formula>#REF!="Yes"</formula>
    </cfRule>
  </conditionalFormatting>
  <conditionalFormatting sqref="B130">
    <cfRule type="expression" dxfId="47" priority="28">
      <formula>#REF!="Last resort"</formula>
    </cfRule>
  </conditionalFormatting>
  <conditionalFormatting sqref="B130">
    <cfRule type="expression" dxfId="46" priority="29">
      <formula>#REF!="Maybe"</formula>
    </cfRule>
  </conditionalFormatting>
  <conditionalFormatting sqref="B130">
    <cfRule type="expression" dxfId="45" priority="30">
      <formula>#REF!="Yes"</formula>
    </cfRule>
  </conditionalFormatting>
  <conditionalFormatting sqref="D117:F121 D114:F115 D123:F129">
    <cfRule type="expression" dxfId="44" priority="16">
      <formula>#REF!="Last resort"</formula>
    </cfRule>
  </conditionalFormatting>
  <conditionalFormatting sqref="D117:F121 D114:F115 D123:F129">
    <cfRule type="expression" dxfId="43" priority="17">
      <formula>#REF!="Maybe"</formula>
    </cfRule>
  </conditionalFormatting>
  <conditionalFormatting sqref="D117:F121 D114:F115 D123:F129">
    <cfRule type="expression" dxfId="42" priority="18">
      <formula>#REF!="Yes"</formula>
    </cfRule>
  </conditionalFormatting>
  <conditionalFormatting sqref="D116:F116 D130:F130">
    <cfRule type="expression" dxfId="41" priority="19">
      <formula>#REF!="Last resort"</formula>
    </cfRule>
  </conditionalFormatting>
  <conditionalFormatting sqref="D116:F116 D130:F130">
    <cfRule type="expression" dxfId="40" priority="20">
      <formula>#REF!="Maybe"</formula>
    </cfRule>
  </conditionalFormatting>
  <conditionalFormatting sqref="D116:F116 D130:F130">
    <cfRule type="expression" dxfId="39" priority="21">
      <formula>#REF!="Yes"</formula>
    </cfRule>
  </conditionalFormatting>
  <conditionalFormatting sqref="D122:F122">
    <cfRule type="expression" dxfId="38" priority="22">
      <formula>#REF!="Last resort"</formula>
    </cfRule>
  </conditionalFormatting>
  <conditionalFormatting sqref="D122:F122">
    <cfRule type="expression" dxfId="37" priority="23">
      <formula>#REF!="Maybe"</formula>
    </cfRule>
  </conditionalFormatting>
  <conditionalFormatting sqref="D122:F122">
    <cfRule type="expression" dxfId="36" priority="24">
      <formula>#REF!="Yes"</formula>
    </cfRule>
  </conditionalFormatting>
  <conditionalFormatting sqref="W117:W121 W114:W115 W123:W129">
    <cfRule type="expression" dxfId="35" priority="7">
      <formula>#REF!="Last resort"</formula>
    </cfRule>
  </conditionalFormatting>
  <conditionalFormatting sqref="W117:W121 W114:W115 W123:W129">
    <cfRule type="expression" dxfId="34" priority="8">
      <formula>#REF!="Maybe"</formula>
    </cfRule>
  </conditionalFormatting>
  <conditionalFormatting sqref="W117:W121 W114:W115 W123:W129">
    <cfRule type="expression" dxfId="33" priority="9">
      <formula>#REF!="Yes"</formula>
    </cfRule>
  </conditionalFormatting>
  <conditionalFormatting sqref="W116 W130">
    <cfRule type="expression" dxfId="32" priority="10">
      <formula>#REF!="Last resort"</formula>
    </cfRule>
  </conditionalFormatting>
  <conditionalFormatting sqref="W116 W130">
    <cfRule type="expression" dxfId="31" priority="11">
      <formula>#REF!="Maybe"</formula>
    </cfRule>
  </conditionalFormatting>
  <conditionalFormatting sqref="W116 W130">
    <cfRule type="expression" dxfId="30" priority="12">
      <formula>#REF!="Yes"</formula>
    </cfRule>
  </conditionalFormatting>
  <conditionalFormatting sqref="W122">
    <cfRule type="expression" dxfId="29" priority="13">
      <formula>#REF!="Last resort"</formula>
    </cfRule>
  </conditionalFormatting>
  <conditionalFormatting sqref="W122">
    <cfRule type="expression" dxfId="28" priority="14">
      <formula>#REF!="Maybe"</formula>
    </cfRule>
  </conditionalFormatting>
  <conditionalFormatting sqref="W122">
    <cfRule type="expression" dxfId="27" priority="15">
      <formula>#REF!="Yes"</formula>
    </cfRule>
  </conditionalFormatting>
  <conditionalFormatting sqref="B116">
    <cfRule type="expression" dxfId="26" priority="4">
      <formula>#REF!="Last resort"</formula>
    </cfRule>
  </conditionalFormatting>
  <conditionalFormatting sqref="B116">
    <cfRule type="expression" dxfId="25" priority="5">
      <formula>#REF!="Maybe"</formula>
    </cfRule>
  </conditionalFormatting>
  <conditionalFormatting sqref="B116">
    <cfRule type="expression" dxfId="24" priority="6">
      <formula>#REF!="Yes"</formula>
    </cfRule>
  </conditionalFormatting>
  <conditionalFormatting sqref="B122">
    <cfRule type="expression" dxfId="23" priority="1">
      <formula>#REF!="Last resort"</formula>
    </cfRule>
  </conditionalFormatting>
  <conditionalFormatting sqref="B122">
    <cfRule type="expression" dxfId="22" priority="2">
      <formula>#REF!="Maybe"</formula>
    </cfRule>
  </conditionalFormatting>
  <conditionalFormatting sqref="B122">
    <cfRule type="expression" dxfId="21" priority="3">
      <formula>#REF!="Yes"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AP273"/>
  <sheetViews>
    <sheetView workbookViewId="0">
      <selection activeCell="D14" sqref="D14"/>
    </sheetView>
  </sheetViews>
  <sheetFormatPr defaultColWidth="8.81640625" defaultRowHeight="14.5" outlineLevelCol="1" x14ac:dyDescent="0.35"/>
  <cols>
    <col min="1" max="1" width="14.26953125" customWidth="1"/>
    <col min="2" max="2" width="12.26953125" customWidth="1"/>
    <col min="3" max="3" width="16.453125" customWidth="1"/>
    <col min="4" max="4" width="51.26953125" customWidth="1"/>
    <col min="5" max="7" width="22.7265625" customWidth="1"/>
    <col min="8" max="8" width="29.1796875" customWidth="1"/>
    <col min="9" max="9" width="10.453125" customWidth="1" outlineLevel="1"/>
    <col min="10" max="10" width="23" customWidth="1" outlineLevel="1"/>
    <col min="11" max="12" width="8.81640625" customWidth="1" outlineLevel="1"/>
    <col min="13" max="13" width="13.1796875" customWidth="1" outlineLevel="1"/>
    <col min="14" max="15" width="8.81640625" customWidth="1" outlineLevel="1"/>
    <col min="16" max="17" width="9.1796875" customWidth="1" outlineLevel="1"/>
    <col min="18" max="18" width="10.1796875" customWidth="1" outlineLevel="1"/>
    <col min="19" max="19" width="9.1796875" customWidth="1" outlineLevel="1"/>
    <col min="20" max="20" width="12.453125" customWidth="1"/>
    <col min="21" max="21" width="9.1796875" customWidth="1" outlineLevel="1"/>
    <col min="22" max="22" width="19.453125" customWidth="1" outlineLevel="1"/>
    <col min="23" max="23" width="8.81640625" customWidth="1" outlineLevel="1"/>
    <col min="24" max="24" width="10" customWidth="1" outlineLevel="1"/>
    <col min="25" max="25" width="10" customWidth="1"/>
    <col min="26" max="27" width="17.7265625" customWidth="1" outlineLevel="1"/>
    <col min="28" max="28" width="14.453125" customWidth="1" outlineLevel="1"/>
    <col min="29" max="29" width="9.7265625" customWidth="1" outlineLevel="1"/>
    <col min="30" max="31" width="9.1796875" customWidth="1" outlineLevel="1"/>
    <col min="32" max="32" width="17.453125" customWidth="1" outlineLevel="1"/>
    <col min="33" max="35" width="8.81640625" customWidth="1" outlineLevel="1"/>
    <col min="36" max="36" width="13.453125" customWidth="1"/>
    <col min="37" max="37" width="13.26953125" customWidth="1" outlineLevel="1"/>
    <col min="38" max="38" width="11.26953125" customWidth="1" outlineLevel="1"/>
    <col min="39" max="40" width="8.81640625" customWidth="1" outlineLevel="1"/>
    <col min="41" max="41" width="64.453125" customWidth="1" outlineLevel="1"/>
  </cols>
  <sheetData>
    <row r="1" spans="1:42" ht="29" x14ac:dyDescent="0.35">
      <c r="I1" s="64" t="s">
        <v>2065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76" t="s">
        <v>2066</v>
      </c>
      <c r="V1" s="77"/>
      <c r="W1" s="77"/>
      <c r="X1" s="77"/>
      <c r="Y1" s="77"/>
      <c r="Z1" s="80" t="s">
        <v>2067</v>
      </c>
      <c r="AA1" s="79"/>
      <c r="AB1" s="79"/>
      <c r="AC1" s="79"/>
      <c r="AD1" s="79"/>
      <c r="AE1" s="79"/>
      <c r="AF1" s="79"/>
      <c r="AG1" s="79"/>
      <c r="AH1" s="79"/>
      <c r="AI1" s="79"/>
      <c r="AJ1" s="72"/>
      <c r="AK1" s="81" t="s">
        <v>2068</v>
      </c>
      <c r="AL1" s="81"/>
      <c r="AM1" s="81"/>
      <c r="AN1" s="81"/>
      <c r="AO1" s="81"/>
      <c r="AP1" s="81"/>
    </row>
    <row r="2" spans="1:42" s="29" customFormat="1" ht="72.5" x14ac:dyDescent="0.35">
      <c r="A2" s="1" t="s">
        <v>1</v>
      </c>
      <c r="B2" s="1" t="s">
        <v>2</v>
      </c>
      <c r="C2" s="1" t="s">
        <v>3</v>
      </c>
      <c r="D2" s="1" t="s">
        <v>2069</v>
      </c>
      <c r="E2" s="1" t="s">
        <v>9</v>
      </c>
      <c r="F2" s="1" t="s">
        <v>2070</v>
      </c>
      <c r="G2" s="1" t="s">
        <v>2071</v>
      </c>
      <c r="H2" s="1" t="s">
        <v>2072</v>
      </c>
      <c r="I2" s="30" t="s">
        <v>10</v>
      </c>
      <c r="J2" s="30" t="s">
        <v>11</v>
      </c>
      <c r="K2" s="30" t="s">
        <v>15</v>
      </c>
      <c r="L2" s="30" t="s">
        <v>20</v>
      </c>
      <c r="M2" s="30" t="s">
        <v>2389</v>
      </c>
      <c r="N2" s="30" t="s">
        <v>2073</v>
      </c>
      <c r="O2" s="30" t="s">
        <v>2074</v>
      </c>
      <c r="P2" s="30" t="s">
        <v>23</v>
      </c>
      <c r="Q2" s="30" t="s">
        <v>2075</v>
      </c>
      <c r="R2" s="30" t="s">
        <v>2076</v>
      </c>
      <c r="S2" s="30" t="s">
        <v>2077</v>
      </c>
      <c r="T2" s="70" t="s">
        <v>2065</v>
      </c>
      <c r="U2" s="73" t="s">
        <v>16</v>
      </c>
      <c r="V2" s="73" t="s">
        <v>17</v>
      </c>
      <c r="W2" s="74" t="s">
        <v>18</v>
      </c>
      <c r="X2" s="74" t="s">
        <v>19</v>
      </c>
      <c r="Y2" s="75" t="s">
        <v>2066</v>
      </c>
      <c r="Z2" s="78" t="s">
        <v>2078</v>
      </c>
      <c r="AA2" s="78" t="s">
        <v>2079</v>
      </c>
      <c r="AB2" s="78" t="s">
        <v>2080</v>
      </c>
      <c r="AC2" s="78" t="s">
        <v>2081</v>
      </c>
      <c r="AD2" s="78" t="s">
        <v>12</v>
      </c>
      <c r="AE2" s="78" t="s">
        <v>2082</v>
      </c>
      <c r="AF2" s="78" t="s">
        <v>2083</v>
      </c>
      <c r="AG2" s="78" t="s">
        <v>2084</v>
      </c>
      <c r="AH2" s="78" t="s">
        <v>2085</v>
      </c>
      <c r="AI2" s="91" t="s">
        <v>2086</v>
      </c>
      <c r="AJ2" s="82" t="s">
        <v>2067</v>
      </c>
      <c r="AK2" s="1" t="s">
        <v>2087</v>
      </c>
      <c r="AL2" s="1" t="s">
        <v>2088</v>
      </c>
      <c r="AM2" s="1" t="s">
        <v>2089</v>
      </c>
      <c r="AN2" s="1" t="s">
        <v>2090</v>
      </c>
      <c r="AO2" s="1" t="s">
        <v>2091</v>
      </c>
      <c r="AP2" s="81" t="s">
        <v>2068</v>
      </c>
    </row>
    <row r="3" spans="1:42" ht="29" hidden="1" x14ac:dyDescent="0.35">
      <c r="A3" s="35">
        <v>1</v>
      </c>
      <c r="B3" s="8" t="s">
        <v>1649</v>
      </c>
      <c r="C3" s="8" t="s">
        <v>2051</v>
      </c>
      <c r="D3" s="8" t="s">
        <v>2122</v>
      </c>
      <c r="E3" s="9" t="s">
        <v>2054</v>
      </c>
      <c r="F3" s="90" t="s">
        <v>2391</v>
      </c>
      <c r="G3" s="90">
        <v>1</v>
      </c>
      <c r="H3" s="67" t="s">
        <v>2124</v>
      </c>
      <c r="I3" s="66" t="s">
        <v>36</v>
      </c>
      <c r="J3" s="202" t="s">
        <v>37</v>
      </c>
      <c r="K3" s="67">
        <v>1904</v>
      </c>
      <c r="L3" s="67">
        <v>150</v>
      </c>
      <c r="M3" s="67"/>
      <c r="N3" s="67">
        <v>920</v>
      </c>
      <c r="O3" s="67"/>
      <c r="P3" s="67"/>
      <c r="Q3" s="68">
        <v>0.75757575757575757</v>
      </c>
      <c r="R3" s="67"/>
      <c r="S3" s="69" t="s">
        <v>2095</v>
      </c>
      <c r="T3" s="63"/>
      <c r="U3" s="26">
        <v>1050</v>
      </c>
      <c r="V3" s="28">
        <v>525</v>
      </c>
      <c r="W3" s="26">
        <v>59</v>
      </c>
      <c r="X3" s="26">
        <f t="shared" ref="X3:X66" si="0">W3*12</f>
        <v>708</v>
      </c>
      <c r="Y3" s="71"/>
      <c r="Z3" s="38" t="s">
        <v>2125</v>
      </c>
      <c r="AA3" s="38" t="s">
        <v>2097</v>
      </c>
      <c r="AB3" s="38" t="s">
        <v>2126</v>
      </c>
      <c r="AC3" s="38" t="s">
        <v>2127</v>
      </c>
      <c r="AD3" s="26" t="s">
        <v>2128</v>
      </c>
      <c r="AE3" s="38" t="s">
        <v>2129</v>
      </c>
      <c r="AF3" s="26" t="s">
        <v>2098</v>
      </c>
      <c r="AG3" s="53" t="s">
        <v>2095</v>
      </c>
      <c r="AH3" s="59">
        <v>6</v>
      </c>
      <c r="AI3" s="26" t="s">
        <v>2130</v>
      </c>
      <c r="AJ3" s="82"/>
      <c r="AK3" s="37">
        <v>174</v>
      </c>
      <c r="AL3" s="26">
        <v>0</v>
      </c>
      <c r="AM3" s="26">
        <v>21</v>
      </c>
      <c r="AN3" s="92">
        <v>0.90900234166855864</v>
      </c>
      <c r="AO3" s="26" t="s">
        <v>2100</v>
      </c>
      <c r="AP3" s="81"/>
    </row>
    <row r="4" spans="1:42" hidden="1" x14ac:dyDescent="0.35">
      <c r="A4" s="35">
        <v>1</v>
      </c>
      <c r="B4" s="8" t="s">
        <v>1649</v>
      </c>
      <c r="C4" s="8" t="s">
        <v>2036</v>
      </c>
      <c r="D4" s="8" t="s">
        <v>2131</v>
      </c>
      <c r="E4" s="9" t="s">
        <v>2040</v>
      </c>
      <c r="F4" s="90" t="s">
        <v>2391</v>
      </c>
      <c r="G4" s="9">
        <v>1</v>
      </c>
      <c r="H4" s="26"/>
      <c r="I4" s="66" t="s">
        <v>432</v>
      </c>
      <c r="J4" s="202" t="s">
        <v>44</v>
      </c>
      <c r="K4" s="26">
        <v>1968</v>
      </c>
      <c r="L4" s="67">
        <v>620</v>
      </c>
      <c r="M4" s="67"/>
      <c r="N4" s="67">
        <v>600</v>
      </c>
      <c r="O4" s="26"/>
      <c r="P4" s="26"/>
      <c r="Q4" s="27">
        <v>0.94117647058823528</v>
      </c>
      <c r="R4" s="26"/>
      <c r="S4" s="60" t="s">
        <v>2095</v>
      </c>
      <c r="T4" s="30"/>
      <c r="U4" s="26">
        <v>1295</v>
      </c>
      <c r="V4" s="28">
        <v>647.5</v>
      </c>
      <c r="W4" s="26">
        <v>61</v>
      </c>
      <c r="X4" s="26">
        <f t="shared" si="0"/>
        <v>732</v>
      </c>
      <c r="Y4" s="71"/>
      <c r="Z4" s="38" t="s">
        <v>2133</v>
      </c>
      <c r="AA4" s="38" t="s">
        <v>2095</v>
      </c>
      <c r="AB4" s="38" t="s">
        <v>2095</v>
      </c>
      <c r="AC4" s="38" t="s">
        <v>2127</v>
      </c>
      <c r="AD4" s="26"/>
      <c r="AE4" s="38" t="s">
        <v>2129</v>
      </c>
      <c r="AF4" s="26" t="s">
        <v>2098</v>
      </c>
      <c r="AG4" s="53" t="s">
        <v>2095</v>
      </c>
      <c r="AH4" s="59">
        <v>5</v>
      </c>
      <c r="AI4" s="26" t="s">
        <v>2130</v>
      </c>
      <c r="AJ4" s="82"/>
      <c r="AK4" s="37">
        <v>174</v>
      </c>
      <c r="AL4" s="26">
        <v>3</v>
      </c>
      <c r="AM4" s="26">
        <v>22</v>
      </c>
      <c r="AN4" s="92">
        <v>1.0153000540719679</v>
      </c>
      <c r="AO4" s="26" t="s">
        <v>2134</v>
      </c>
      <c r="AP4" s="81"/>
    </row>
    <row r="5" spans="1:42" hidden="1" x14ac:dyDescent="0.35">
      <c r="A5" s="35">
        <v>3</v>
      </c>
      <c r="B5" s="8" t="s">
        <v>1649</v>
      </c>
      <c r="C5" s="8" t="s">
        <v>1858</v>
      </c>
      <c r="D5" s="8" t="s">
        <v>2146</v>
      </c>
      <c r="E5" s="9" t="s">
        <v>1862</v>
      </c>
      <c r="F5" s="90" t="s">
        <v>2392</v>
      </c>
      <c r="G5" s="9">
        <v>1</v>
      </c>
      <c r="H5" s="26" t="s">
        <v>2148</v>
      </c>
      <c r="I5" s="66" t="s">
        <v>36</v>
      </c>
      <c r="J5" s="202" t="s">
        <v>37</v>
      </c>
      <c r="K5" s="26">
        <v>1940</v>
      </c>
      <c r="L5" s="67">
        <v>400</v>
      </c>
      <c r="M5" s="67"/>
      <c r="N5" s="67">
        <v>450</v>
      </c>
      <c r="O5" s="26"/>
      <c r="P5" s="26"/>
      <c r="Q5" s="27">
        <v>0.8771929824561403</v>
      </c>
      <c r="R5" s="26"/>
      <c r="S5" s="60" t="s">
        <v>2095</v>
      </c>
      <c r="T5" s="30"/>
      <c r="U5" s="26">
        <v>995</v>
      </c>
      <c r="V5" s="28">
        <v>497.5</v>
      </c>
      <c r="W5" s="26">
        <v>57</v>
      </c>
      <c r="X5" s="26">
        <f t="shared" si="0"/>
        <v>684</v>
      </c>
      <c r="Y5" s="71"/>
      <c r="Z5" s="38" t="s">
        <v>2125</v>
      </c>
      <c r="AA5" s="38" t="s">
        <v>2095</v>
      </c>
      <c r="AB5" s="38" t="s">
        <v>2095</v>
      </c>
      <c r="AC5" s="38" t="s">
        <v>2127</v>
      </c>
      <c r="AD5" s="26"/>
      <c r="AE5" s="38" t="s">
        <v>2095</v>
      </c>
      <c r="AF5" s="26" t="s">
        <v>2098</v>
      </c>
      <c r="AG5" s="53" t="s">
        <v>2095</v>
      </c>
      <c r="AH5" s="59">
        <v>5</v>
      </c>
      <c r="AI5" s="26" t="s">
        <v>2130</v>
      </c>
      <c r="AJ5" s="82"/>
      <c r="AK5" s="37">
        <v>286</v>
      </c>
      <c r="AL5" s="26">
        <v>4</v>
      </c>
      <c r="AM5" s="26">
        <v>8</v>
      </c>
      <c r="AN5" s="92">
        <v>0.95722673382007384</v>
      </c>
      <c r="AO5" s="26" t="s">
        <v>2149</v>
      </c>
      <c r="AP5" s="81"/>
    </row>
    <row r="6" spans="1:42" hidden="1" x14ac:dyDescent="0.35">
      <c r="A6" s="35">
        <v>4</v>
      </c>
      <c r="B6" s="8" t="s">
        <v>1649</v>
      </c>
      <c r="C6" s="8" t="s">
        <v>1801</v>
      </c>
      <c r="D6" s="8" t="s">
        <v>2156</v>
      </c>
      <c r="E6" s="9" t="s">
        <v>1805</v>
      </c>
      <c r="F6" s="90" t="s">
        <v>2393</v>
      </c>
      <c r="G6" s="9">
        <v>1</v>
      </c>
      <c r="H6" s="26"/>
      <c r="I6" s="66" t="s">
        <v>412</v>
      </c>
      <c r="J6" s="202" t="s">
        <v>44</v>
      </c>
      <c r="K6" s="26">
        <v>1975</v>
      </c>
      <c r="L6" s="67">
        <v>298</v>
      </c>
      <c r="M6" s="67"/>
      <c r="N6" s="67">
        <v>234</v>
      </c>
      <c r="O6" s="26"/>
      <c r="P6" s="26"/>
      <c r="Q6" s="27">
        <v>0.72727272727272729</v>
      </c>
      <c r="R6" s="26"/>
      <c r="S6" s="60" t="s">
        <v>2095</v>
      </c>
      <c r="T6" s="30"/>
      <c r="U6" s="26">
        <v>480</v>
      </c>
      <c r="V6" s="28">
        <v>240</v>
      </c>
      <c r="W6" s="26">
        <v>48</v>
      </c>
      <c r="X6" s="26">
        <f t="shared" si="0"/>
        <v>576</v>
      </c>
      <c r="Y6" s="71"/>
      <c r="Z6" s="38" t="s">
        <v>2158</v>
      </c>
      <c r="AA6" s="38" t="s">
        <v>2097</v>
      </c>
      <c r="AB6" s="38" t="s">
        <v>2095</v>
      </c>
      <c r="AC6" s="38" t="s">
        <v>2127</v>
      </c>
      <c r="AD6" s="26"/>
      <c r="AE6" s="38" t="s">
        <v>2129</v>
      </c>
      <c r="AF6" s="26" t="s">
        <v>2098</v>
      </c>
      <c r="AG6" s="53" t="s">
        <v>2095</v>
      </c>
      <c r="AH6" s="59">
        <v>5</v>
      </c>
      <c r="AI6" s="26" t="s">
        <v>2130</v>
      </c>
      <c r="AJ6" s="82"/>
      <c r="AK6" s="37">
        <v>260</v>
      </c>
      <c r="AL6" s="26">
        <v>2</v>
      </c>
      <c r="AM6" s="26">
        <v>20</v>
      </c>
      <c r="AN6" s="92">
        <v>0.21341519791666669</v>
      </c>
      <c r="AO6" s="26" t="s">
        <v>2159</v>
      </c>
      <c r="AP6" s="81"/>
    </row>
    <row r="7" spans="1:42" hidden="1" x14ac:dyDescent="0.35">
      <c r="A7" s="35">
        <v>5</v>
      </c>
      <c r="B7" s="8" t="s">
        <v>1649</v>
      </c>
      <c r="C7" s="12" t="s">
        <v>1735</v>
      </c>
      <c r="D7" s="8" t="s">
        <v>2163</v>
      </c>
      <c r="E7" s="9" t="s">
        <v>1738</v>
      </c>
      <c r="F7" s="90" t="s">
        <v>2394</v>
      </c>
      <c r="G7" s="9">
        <v>1</v>
      </c>
      <c r="H7" s="26" t="s">
        <v>2124</v>
      </c>
      <c r="I7" s="66" t="s">
        <v>432</v>
      </c>
      <c r="J7" s="202" t="s">
        <v>44</v>
      </c>
      <c r="K7" s="26">
        <v>1969</v>
      </c>
      <c r="L7" s="67">
        <v>460</v>
      </c>
      <c r="M7" s="67"/>
      <c r="N7" s="67">
        <v>258</v>
      </c>
      <c r="O7" s="26"/>
      <c r="P7" s="26"/>
      <c r="Q7" s="27">
        <v>0.97590361445783136</v>
      </c>
      <c r="R7" s="26"/>
      <c r="S7" s="60" t="s">
        <v>2095</v>
      </c>
      <c r="T7" s="30"/>
      <c r="U7" s="26">
        <v>1279</v>
      </c>
      <c r="V7" s="28">
        <v>639.5</v>
      </c>
      <c r="W7" s="26">
        <v>72</v>
      </c>
      <c r="X7" s="26">
        <f t="shared" si="0"/>
        <v>864</v>
      </c>
      <c r="Y7" s="71"/>
      <c r="Z7" s="38" t="s">
        <v>2096</v>
      </c>
      <c r="AA7" s="38" t="s">
        <v>2097</v>
      </c>
      <c r="AB7" s="38" t="s">
        <v>2126</v>
      </c>
      <c r="AC7" s="38" t="s">
        <v>2127</v>
      </c>
      <c r="AD7" s="26" t="s">
        <v>2165</v>
      </c>
      <c r="AE7" s="38" t="s">
        <v>2129</v>
      </c>
      <c r="AF7" s="26" t="s">
        <v>2098</v>
      </c>
      <c r="AG7" s="53" t="s">
        <v>2095</v>
      </c>
      <c r="AH7" s="59">
        <v>5</v>
      </c>
      <c r="AI7" s="26" t="s">
        <v>2130</v>
      </c>
      <c r="AJ7" s="82"/>
      <c r="AK7" s="37">
        <v>318</v>
      </c>
      <c r="AL7" s="26">
        <v>1</v>
      </c>
      <c r="AM7" s="26">
        <v>27</v>
      </c>
      <c r="AN7" s="92">
        <v>0.34913660669507579</v>
      </c>
      <c r="AO7" s="26" t="s">
        <v>2162</v>
      </c>
      <c r="AP7" s="81"/>
    </row>
    <row r="8" spans="1:42" ht="29" hidden="1" x14ac:dyDescent="0.35">
      <c r="A8" s="35">
        <v>6</v>
      </c>
      <c r="B8" s="8" t="s">
        <v>1649</v>
      </c>
      <c r="C8" s="8" t="s">
        <v>1654</v>
      </c>
      <c r="D8" s="8" t="s">
        <v>2169</v>
      </c>
      <c r="E8" s="9" t="s">
        <v>1658</v>
      </c>
      <c r="F8" s="90" t="s">
        <v>2395</v>
      </c>
      <c r="G8" s="9">
        <v>1</v>
      </c>
      <c r="H8" s="26" t="s">
        <v>2137</v>
      </c>
      <c r="I8" s="66" t="s">
        <v>62</v>
      </c>
      <c r="J8" s="202" t="s">
        <v>37</v>
      </c>
      <c r="K8" s="26">
        <v>1994</v>
      </c>
      <c r="L8" s="67">
        <v>554</v>
      </c>
      <c r="M8" s="67"/>
      <c r="N8" s="67">
        <v>353</v>
      </c>
      <c r="O8" s="26"/>
      <c r="P8" s="26" t="s">
        <v>2106</v>
      </c>
      <c r="Q8" s="27">
        <v>0.90909090909090906</v>
      </c>
      <c r="R8" s="26"/>
      <c r="S8" s="60" t="s">
        <v>2095</v>
      </c>
      <c r="T8" s="30"/>
      <c r="U8" s="26">
        <v>1591</v>
      </c>
      <c r="V8" s="28">
        <v>795.5</v>
      </c>
      <c r="W8" s="26">
        <v>74</v>
      </c>
      <c r="X8" s="26">
        <f t="shared" si="0"/>
        <v>888</v>
      </c>
      <c r="Y8" s="71"/>
      <c r="Z8" s="38" t="s">
        <v>2171</v>
      </c>
      <c r="AA8" s="38" t="s">
        <v>2095</v>
      </c>
      <c r="AB8" s="38" t="s">
        <v>2126</v>
      </c>
      <c r="AC8" s="38" t="s">
        <v>2127</v>
      </c>
      <c r="AD8" s="26" t="s">
        <v>2172</v>
      </c>
      <c r="AE8" s="38" t="s">
        <v>2129</v>
      </c>
      <c r="AF8" s="26" t="s">
        <v>2098</v>
      </c>
      <c r="AG8" s="53" t="s">
        <v>2095</v>
      </c>
      <c r="AH8" s="59">
        <v>4</v>
      </c>
      <c r="AI8" s="26" t="s">
        <v>2130</v>
      </c>
      <c r="AJ8" s="82"/>
      <c r="AK8" s="37">
        <v>227</v>
      </c>
      <c r="AL8" s="26">
        <v>3</v>
      </c>
      <c r="AM8" s="26">
        <v>14</v>
      </c>
      <c r="AN8" s="92">
        <v>0.33236132391855872</v>
      </c>
      <c r="AO8" s="26" t="s">
        <v>2173</v>
      </c>
      <c r="AP8" s="81"/>
    </row>
    <row r="9" spans="1:42" ht="29" hidden="1" x14ac:dyDescent="0.35">
      <c r="A9" s="35">
        <v>6</v>
      </c>
      <c r="B9" s="8" t="s">
        <v>1649</v>
      </c>
      <c r="C9" s="8" t="s">
        <v>1711</v>
      </c>
      <c r="D9" s="8" t="s">
        <v>2174</v>
      </c>
      <c r="E9" s="9" t="s">
        <v>1715</v>
      </c>
      <c r="F9" s="90" t="s">
        <v>2396</v>
      </c>
      <c r="G9" s="9">
        <v>1</v>
      </c>
      <c r="H9" s="26" t="s">
        <v>2168</v>
      </c>
      <c r="I9" s="66" t="s">
        <v>43</v>
      </c>
      <c r="J9" s="202" t="s">
        <v>44</v>
      </c>
      <c r="K9" s="26">
        <v>1925</v>
      </c>
      <c r="L9" s="67">
        <v>800</v>
      </c>
      <c r="M9" s="67"/>
      <c r="N9" s="67">
        <v>450</v>
      </c>
      <c r="O9" s="26"/>
      <c r="P9" s="26" t="s">
        <v>2106</v>
      </c>
      <c r="Q9" s="27">
        <v>0.79347826086956519</v>
      </c>
      <c r="R9" s="26"/>
      <c r="S9" s="60" t="s">
        <v>2095</v>
      </c>
      <c r="T9" s="30"/>
      <c r="U9" s="26">
        <v>2290</v>
      </c>
      <c r="V9" s="28">
        <v>1145</v>
      </c>
      <c r="W9" s="26">
        <v>95</v>
      </c>
      <c r="X9" s="26">
        <f t="shared" si="0"/>
        <v>1140</v>
      </c>
      <c r="Y9" s="71"/>
      <c r="Z9" s="38" t="s">
        <v>2116</v>
      </c>
      <c r="AA9" s="38" t="s">
        <v>2095</v>
      </c>
      <c r="AB9" s="38" t="s">
        <v>2095</v>
      </c>
      <c r="AC9" s="38" t="s">
        <v>2127</v>
      </c>
      <c r="AD9" s="26" t="s">
        <v>2176</v>
      </c>
      <c r="AE9" s="38" t="s">
        <v>2095</v>
      </c>
      <c r="AF9" s="26" t="s">
        <v>2098</v>
      </c>
      <c r="AG9" s="53" t="s">
        <v>2095</v>
      </c>
      <c r="AH9" s="59">
        <v>4</v>
      </c>
      <c r="AI9" s="26" t="s">
        <v>2130</v>
      </c>
      <c r="AJ9" s="82"/>
      <c r="AK9" s="37">
        <v>227</v>
      </c>
      <c r="AL9" s="26">
        <v>3</v>
      </c>
      <c r="AM9" s="26">
        <v>13</v>
      </c>
      <c r="AN9" s="92">
        <v>1.1962287551155304</v>
      </c>
      <c r="AO9" s="26" t="s">
        <v>2177</v>
      </c>
      <c r="AP9" s="81"/>
    </row>
    <row r="10" spans="1:42" ht="29" hidden="1" x14ac:dyDescent="0.35">
      <c r="A10" s="20">
        <v>7</v>
      </c>
      <c r="B10" s="9" t="s">
        <v>1083</v>
      </c>
      <c r="C10" s="9" t="s">
        <v>1621</v>
      </c>
      <c r="D10" s="8" t="s">
        <v>2397</v>
      </c>
      <c r="E10" s="9" t="s">
        <v>1625</v>
      </c>
      <c r="F10" s="90" t="s">
        <v>2398</v>
      </c>
      <c r="G10" s="9">
        <v>1</v>
      </c>
      <c r="H10" s="26"/>
      <c r="I10" s="66" t="s">
        <v>412</v>
      </c>
      <c r="J10" s="202" t="s">
        <v>44</v>
      </c>
      <c r="K10" s="26">
        <v>1975</v>
      </c>
      <c r="L10" s="67">
        <v>300</v>
      </c>
      <c r="M10" s="67"/>
      <c r="N10" s="67">
        <v>340</v>
      </c>
      <c r="O10" s="26"/>
      <c r="P10" s="26"/>
      <c r="Q10" s="27">
        <v>0.94936708860759489</v>
      </c>
      <c r="R10" s="26"/>
      <c r="S10" s="60" t="s">
        <v>2095</v>
      </c>
      <c r="T10" s="30"/>
      <c r="U10" s="26">
        <v>1226</v>
      </c>
      <c r="V10" s="28">
        <v>613</v>
      </c>
      <c r="W10" s="26">
        <v>65</v>
      </c>
      <c r="X10" s="26">
        <f t="shared" si="0"/>
        <v>780</v>
      </c>
      <c r="Y10" s="71"/>
      <c r="Z10" s="38" t="s">
        <v>2102</v>
      </c>
      <c r="AA10" s="38" t="s">
        <v>2095</v>
      </c>
      <c r="AB10" s="38" t="s">
        <v>2126</v>
      </c>
      <c r="AC10" s="38" t="s">
        <v>2127</v>
      </c>
      <c r="AD10" s="26"/>
      <c r="AE10" s="38" t="s">
        <v>2095</v>
      </c>
      <c r="AF10" s="26" t="s">
        <v>2098</v>
      </c>
      <c r="AG10" s="53" t="s">
        <v>2095</v>
      </c>
      <c r="AH10" s="59">
        <v>6</v>
      </c>
      <c r="AI10" s="26" t="s">
        <v>2130</v>
      </c>
      <c r="AJ10" s="82"/>
      <c r="AK10" s="37">
        <v>603</v>
      </c>
      <c r="AL10" s="26">
        <v>3</v>
      </c>
      <c r="AM10" s="26">
        <v>9</v>
      </c>
      <c r="AN10" s="92">
        <v>0.88701956208333332</v>
      </c>
      <c r="AO10" s="26" t="s">
        <v>2177</v>
      </c>
      <c r="AP10" s="81"/>
    </row>
    <row r="11" spans="1:42" ht="29" hidden="1" x14ac:dyDescent="0.35">
      <c r="A11" s="20">
        <v>7</v>
      </c>
      <c r="B11" s="9" t="s">
        <v>1083</v>
      </c>
      <c r="C11" s="9" t="s">
        <v>1610</v>
      </c>
      <c r="D11" s="8" t="s">
        <v>2180</v>
      </c>
      <c r="E11" s="9" t="s">
        <v>1614</v>
      </c>
      <c r="F11" s="90" t="s">
        <v>2398</v>
      </c>
      <c r="G11" s="9">
        <v>1</v>
      </c>
      <c r="H11" s="26"/>
      <c r="I11" s="66" t="s">
        <v>1015</v>
      </c>
      <c r="J11" s="202" t="s">
        <v>44</v>
      </c>
      <c r="K11" s="26">
        <v>1971</v>
      </c>
      <c r="L11" s="67">
        <v>540</v>
      </c>
      <c r="M11" s="67"/>
      <c r="N11" s="67">
        <v>603</v>
      </c>
      <c r="O11" s="26"/>
      <c r="P11" s="26"/>
      <c r="Q11" s="27">
        <v>0.84810126582278478</v>
      </c>
      <c r="R11" s="26"/>
      <c r="S11" s="60" t="s">
        <v>2095</v>
      </c>
      <c r="T11" s="30"/>
      <c r="U11" s="26">
        <v>1596</v>
      </c>
      <c r="V11" s="28">
        <v>798</v>
      </c>
      <c r="W11" s="26">
        <v>70</v>
      </c>
      <c r="X11" s="26">
        <f t="shared" si="0"/>
        <v>840</v>
      </c>
      <c r="Y11" s="71"/>
      <c r="Z11" s="38" t="s">
        <v>2102</v>
      </c>
      <c r="AA11" s="38" t="s">
        <v>2095</v>
      </c>
      <c r="AB11" s="38" t="s">
        <v>2126</v>
      </c>
      <c r="AC11" s="38" t="s">
        <v>2127</v>
      </c>
      <c r="AD11" s="26" t="s">
        <v>2182</v>
      </c>
      <c r="AE11" s="38" t="s">
        <v>2129</v>
      </c>
      <c r="AF11" s="26" t="s">
        <v>2098</v>
      </c>
      <c r="AG11" s="53" t="s">
        <v>2095</v>
      </c>
      <c r="AH11" s="59">
        <v>5</v>
      </c>
      <c r="AI11" s="26" t="s">
        <v>2130</v>
      </c>
      <c r="AJ11" s="82"/>
      <c r="AK11" s="37">
        <v>603</v>
      </c>
      <c r="AL11" s="26">
        <v>4</v>
      </c>
      <c r="AM11" s="26">
        <v>9</v>
      </c>
      <c r="AN11" s="92">
        <v>0.66364665993560612</v>
      </c>
      <c r="AO11" s="26" t="s">
        <v>2183</v>
      </c>
      <c r="AP11" s="81"/>
    </row>
    <row r="12" spans="1:42" ht="29" hidden="1" x14ac:dyDescent="0.35">
      <c r="A12" s="20">
        <v>7</v>
      </c>
      <c r="B12" s="9" t="s">
        <v>1083</v>
      </c>
      <c r="C12" s="9" t="s">
        <v>1568</v>
      </c>
      <c r="D12" s="8" t="s">
        <v>2184</v>
      </c>
      <c r="E12" s="9" t="s">
        <v>1572</v>
      </c>
      <c r="F12" s="90" t="s">
        <v>2399</v>
      </c>
      <c r="G12" s="9">
        <v>1</v>
      </c>
      <c r="H12" s="26" t="s">
        <v>2137</v>
      </c>
      <c r="I12" s="66" t="s">
        <v>62</v>
      </c>
      <c r="J12" s="202" t="s">
        <v>37</v>
      </c>
      <c r="K12" s="26">
        <v>2010</v>
      </c>
      <c r="L12" s="67">
        <v>239</v>
      </c>
      <c r="M12" s="67"/>
      <c r="N12" s="67">
        <v>473</v>
      </c>
      <c r="O12" s="26"/>
      <c r="P12" s="26"/>
      <c r="Q12" s="27">
        <v>1</v>
      </c>
      <c r="R12" s="26"/>
      <c r="S12" s="60" t="s">
        <v>2107</v>
      </c>
      <c r="T12" s="30"/>
      <c r="U12" s="26">
        <v>1923</v>
      </c>
      <c r="V12" s="28">
        <v>961.5</v>
      </c>
      <c r="W12" s="26">
        <v>86</v>
      </c>
      <c r="X12" s="26">
        <f t="shared" si="0"/>
        <v>1032</v>
      </c>
      <c r="Y12" s="71"/>
      <c r="Z12" s="38" t="s">
        <v>2116</v>
      </c>
      <c r="AA12" s="38" t="s">
        <v>2095</v>
      </c>
      <c r="AB12" s="38" t="s">
        <v>2126</v>
      </c>
      <c r="AC12" s="38" t="s">
        <v>2127</v>
      </c>
      <c r="AD12" s="26" t="s">
        <v>2186</v>
      </c>
      <c r="AE12" s="38" t="s">
        <v>2129</v>
      </c>
      <c r="AF12" s="26" t="s">
        <v>2098</v>
      </c>
      <c r="AG12" s="53" t="s">
        <v>2095</v>
      </c>
      <c r="AH12" s="59">
        <v>4</v>
      </c>
      <c r="AI12" s="26" t="s">
        <v>2130</v>
      </c>
      <c r="AJ12" s="82"/>
      <c r="AK12" s="37">
        <v>603</v>
      </c>
      <c r="AL12" s="26">
        <v>5</v>
      </c>
      <c r="AM12" s="26">
        <v>15</v>
      </c>
      <c r="AN12" s="92">
        <v>0.34691495389393939</v>
      </c>
      <c r="AO12" s="26" t="s">
        <v>2183</v>
      </c>
      <c r="AP12" s="81"/>
    </row>
    <row r="13" spans="1:42" ht="29" hidden="1" x14ac:dyDescent="0.35">
      <c r="A13" s="20">
        <v>8</v>
      </c>
      <c r="B13" s="9" t="s">
        <v>1083</v>
      </c>
      <c r="C13" s="9" t="s">
        <v>1504</v>
      </c>
      <c r="D13" s="8" t="s">
        <v>2400</v>
      </c>
      <c r="E13" s="9" t="s">
        <v>1508</v>
      </c>
      <c r="F13" s="90" t="s">
        <v>2402</v>
      </c>
      <c r="G13" s="9">
        <v>1</v>
      </c>
      <c r="H13" s="26"/>
      <c r="I13" s="66" t="s">
        <v>412</v>
      </c>
      <c r="J13" s="202" t="s">
        <v>44</v>
      </c>
      <c r="K13" s="26">
        <v>1972</v>
      </c>
      <c r="L13" s="67">
        <v>600</v>
      </c>
      <c r="M13" s="67"/>
      <c r="N13" s="67">
        <v>0</v>
      </c>
      <c r="O13" s="26"/>
      <c r="P13" s="26"/>
      <c r="Q13" s="27">
        <v>0.54166666666666663</v>
      </c>
      <c r="R13" s="26"/>
      <c r="S13" s="60" t="s">
        <v>2107</v>
      </c>
      <c r="T13" s="30"/>
      <c r="U13" s="26">
        <v>1617</v>
      </c>
      <c r="V13" s="28">
        <v>808.5</v>
      </c>
      <c r="W13" s="26">
        <v>61</v>
      </c>
      <c r="X13" s="26">
        <f t="shared" si="0"/>
        <v>732</v>
      </c>
      <c r="Y13" s="71"/>
      <c r="Z13" s="38" t="s">
        <v>2102</v>
      </c>
      <c r="AA13" s="38" t="s">
        <v>2095</v>
      </c>
      <c r="AB13" s="38" t="s">
        <v>2126</v>
      </c>
      <c r="AC13" s="38" t="s">
        <v>2127</v>
      </c>
      <c r="AD13" s="26"/>
      <c r="AE13" s="38" t="s">
        <v>2095</v>
      </c>
      <c r="AF13" s="26" t="s">
        <v>2098</v>
      </c>
      <c r="AG13" s="53" t="s">
        <v>2095</v>
      </c>
      <c r="AH13" s="59">
        <v>6</v>
      </c>
      <c r="AI13" s="26" t="s">
        <v>2130</v>
      </c>
      <c r="AJ13" s="82"/>
      <c r="AK13" s="37">
        <v>623</v>
      </c>
      <c r="AL13" s="26">
        <v>0</v>
      </c>
      <c r="AM13" s="26">
        <v>5</v>
      </c>
      <c r="AN13" s="92">
        <v>1.8143035258124982</v>
      </c>
      <c r="AO13" s="26" t="s">
        <v>2193</v>
      </c>
      <c r="AP13" s="81"/>
    </row>
    <row r="14" spans="1:42" ht="29" hidden="1" x14ac:dyDescent="0.35">
      <c r="A14" s="35">
        <v>8</v>
      </c>
      <c r="B14" s="8" t="s">
        <v>1083</v>
      </c>
      <c r="C14" s="8" t="s">
        <v>1518</v>
      </c>
      <c r="D14" s="8" t="s">
        <v>2191</v>
      </c>
      <c r="E14" s="8" t="s">
        <v>1522</v>
      </c>
      <c r="F14" s="90" t="s">
        <v>2401</v>
      </c>
      <c r="G14" s="9">
        <v>1</v>
      </c>
      <c r="H14" s="26" t="s">
        <v>2148</v>
      </c>
      <c r="I14" s="66" t="s">
        <v>55</v>
      </c>
      <c r="J14" s="202" t="s">
        <v>44</v>
      </c>
      <c r="K14" s="26">
        <v>1973</v>
      </c>
      <c r="L14" s="67">
        <v>450</v>
      </c>
      <c r="M14" s="67"/>
      <c r="N14" s="67">
        <v>356</v>
      </c>
      <c r="O14" s="26"/>
      <c r="P14" s="26"/>
      <c r="Q14" s="27">
        <v>0.97058823529411764</v>
      </c>
      <c r="R14" s="26"/>
      <c r="S14" s="60" t="s">
        <v>2107</v>
      </c>
      <c r="T14" s="30"/>
      <c r="U14" s="26">
        <v>1314</v>
      </c>
      <c r="V14" s="28">
        <v>657</v>
      </c>
      <c r="W14" s="26">
        <v>60</v>
      </c>
      <c r="X14" s="26">
        <f t="shared" si="0"/>
        <v>720</v>
      </c>
      <c r="Y14" s="71"/>
      <c r="Z14" s="38" t="s">
        <v>2125</v>
      </c>
      <c r="AA14" s="38" t="s">
        <v>2097</v>
      </c>
      <c r="AB14" s="38" t="s">
        <v>2095</v>
      </c>
      <c r="AC14" s="38" t="s">
        <v>2127</v>
      </c>
      <c r="AD14" s="26"/>
      <c r="AE14" s="38" t="s">
        <v>2095</v>
      </c>
      <c r="AF14" s="26" t="s">
        <v>2098</v>
      </c>
      <c r="AG14" s="53" t="s">
        <v>2095</v>
      </c>
      <c r="AH14" s="59">
        <v>6</v>
      </c>
      <c r="AI14" s="26" t="s">
        <v>2130</v>
      </c>
      <c r="AJ14" s="82"/>
      <c r="AK14" s="37">
        <v>623</v>
      </c>
      <c r="AL14" s="26">
        <v>0</v>
      </c>
      <c r="AM14" s="26">
        <v>4</v>
      </c>
      <c r="AN14" s="92">
        <v>1.8539261252594696</v>
      </c>
      <c r="AO14" s="26" t="s">
        <v>2193</v>
      </c>
      <c r="AP14" s="81"/>
    </row>
    <row r="15" spans="1:42" ht="29" hidden="1" x14ac:dyDescent="0.35">
      <c r="A15" s="20">
        <v>8</v>
      </c>
      <c r="B15" s="9" t="s">
        <v>1083</v>
      </c>
      <c r="C15" s="9" t="s">
        <v>1534</v>
      </c>
      <c r="D15" s="8" t="s">
        <v>2194</v>
      </c>
      <c r="E15" s="9" t="s">
        <v>1538</v>
      </c>
      <c r="F15" s="90" t="s">
        <v>2402</v>
      </c>
      <c r="G15" s="9">
        <v>1</v>
      </c>
      <c r="H15" s="26"/>
      <c r="I15" s="66" t="s">
        <v>432</v>
      </c>
      <c r="J15" s="202" t="s">
        <v>44</v>
      </c>
      <c r="K15" s="26">
        <v>1970</v>
      </c>
      <c r="L15" s="67">
        <v>400</v>
      </c>
      <c r="M15" s="67"/>
      <c r="N15" s="67">
        <v>1000</v>
      </c>
      <c r="O15" s="26"/>
      <c r="P15" s="26"/>
      <c r="Q15" s="27">
        <v>0.81818181818181823</v>
      </c>
      <c r="R15" s="26"/>
      <c r="S15" s="60" t="s">
        <v>2107</v>
      </c>
      <c r="T15" s="30"/>
      <c r="U15" s="26">
        <v>3510</v>
      </c>
      <c r="V15" s="28">
        <v>1755</v>
      </c>
      <c r="W15" s="26">
        <v>136</v>
      </c>
      <c r="X15" s="26">
        <f t="shared" si="0"/>
        <v>1632</v>
      </c>
      <c r="Y15" s="71"/>
      <c r="Z15" s="38" t="s">
        <v>2102</v>
      </c>
      <c r="AA15" s="38" t="s">
        <v>2095</v>
      </c>
      <c r="AB15" s="38" t="s">
        <v>2117</v>
      </c>
      <c r="AC15" s="38" t="s">
        <v>2127</v>
      </c>
      <c r="AD15" s="26" t="s">
        <v>2186</v>
      </c>
      <c r="AE15" s="38" t="s">
        <v>2095</v>
      </c>
      <c r="AF15" s="26" t="s">
        <v>2098</v>
      </c>
      <c r="AG15" s="53" t="s">
        <v>2095</v>
      </c>
      <c r="AH15" s="59">
        <v>6</v>
      </c>
      <c r="AI15" s="26" t="s">
        <v>2130</v>
      </c>
      <c r="AJ15" s="82"/>
      <c r="AK15" s="37">
        <v>623</v>
      </c>
      <c r="AL15" s="26">
        <v>0</v>
      </c>
      <c r="AM15" s="26">
        <v>8</v>
      </c>
      <c r="AN15" s="92">
        <v>1.3999705168693162</v>
      </c>
      <c r="AO15" s="26" t="s">
        <v>2193</v>
      </c>
      <c r="AP15" s="81"/>
    </row>
    <row r="16" spans="1:42" x14ac:dyDescent="0.35">
      <c r="A16" s="35">
        <v>2</v>
      </c>
      <c r="B16" s="8" t="s">
        <v>1649</v>
      </c>
      <c r="C16" s="8" t="s">
        <v>1935</v>
      </c>
      <c r="D16" s="8" t="s">
        <v>2505</v>
      </c>
      <c r="E16" s="9" t="s">
        <v>1938</v>
      </c>
      <c r="F16" s="90" t="s">
        <v>2093</v>
      </c>
      <c r="G16" s="8" t="s">
        <v>2094</v>
      </c>
      <c r="H16" s="26"/>
      <c r="I16" s="66" t="s">
        <v>412</v>
      </c>
      <c r="J16" s="202" t="s">
        <v>44</v>
      </c>
      <c r="K16" s="26">
        <v>1976</v>
      </c>
      <c r="L16" s="67">
        <v>225</v>
      </c>
      <c r="M16" s="67"/>
      <c r="N16" s="67">
        <v>197</v>
      </c>
      <c r="O16" s="26"/>
      <c r="P16" s="26"/>
      <c r="Q16" s="27">
        <v>0.02</v>
      </c>
      <c r="R16" s="26"/>
      <c r="S16" s="60" t="s">
        <v>2095</v>
      </c>
      <c r="T16" s="30"/>
      <c r="U16" s="26">
        <v>831</v>
      </c>
      <c r="V16" s="28">
        <v>415.5</v>
      </c>
      <c r="W16" s="26">
        <v>56</v>
      </c>
      <c r="X16" s="26">
        <f t="shared" si="0"/>
        <v>672</v>
      </c>
      <c r="Y16" s="71"/>
      <c r="Z16" s="38" t="s">
        <v>2096</v>
      </c>
      <c r="AA16" s="38" t="s">
        <v>2097</v>
      </c>
      <c r="AB16" s="38" t="s">
        <v>2095</v>
      </c>
      <c r="AC16" s="38" t="s">
        <v>2095</v>
      </c>
      <c r="AD16" s="26"/>
      <c r="AE16" s="38" t="s">
        <v>2095</v>
      </c>
      <c r="AF16" s="26" t="s">
        <v>2098</v>
      </c>
      <c r="AG16" s="53" t="s">
        <v>2095</v>
      </c>
      <c r="AH16" s="59">
        <v>4</v>
      </c>
      <c r="AI16" s="26" t="s">
        <v>2099</v>
      </c>
      <c r="AJ16" s="82"/>
      <c r="AK16" s="37">
        <v>568</v>
      </c>
      <c r="AL16" s="26">
        <v>10</v>
      </c>
      <c r="AM16" s="26">
        <v>34</v>
      </c>
      <c r="AN16" s="92">
        <v>0.57494837739772542</v>
      </c>
      <c r="AO16" s="26" t="s">
        <v>2134</v>
      </c>
      <c r="AP16" s="81"/>
    </row>
    <row r="17" spans="1:42" hidden="1" x14ac:dyDescent="0.35">
      <c r="A17" s="20">
        <v>8</v>
      </c>
      <c r="B17" s="9" t="s">
        <v>1083</v>
      </c>
      <c r="C17" s="9" t="s">
        <v>1482</v>
      </c>
      <c r="D17" s="8" t="s">
        <v>2196</v>
      </c>
      <c r="E17" s="9" t="s">
        <v>1486</v>
      </c>
      <c r="F17" s="90" t="s">
        <v>2403</v>
      </c>
      <c r="G17" s="9">
        <v>1</v>
      </c>
      <c r="H17" s="26"/>
      <c r="I17" s="66" t="s">
        <v>55</v>
      </c>
      <c r="J17" s="202" t="s">
        <v>44</v>
      </c>
      <c r="K17" s="26">
        <v>1974</v>
      </c>
      <c r="L17" s="67">
        <v>560</v>
      </c>
      <c r="M17" s="67"/>
      <c r="N17" s="67">
        <v>470</v>
      </c>
      <c r="O17" s="26"/>
      <c r="P17" s="26" t="s">
        <v>2106</v>
      </c>
      <c r="Q17" s="27">
        <v>0.97619047619047616</v>
      </c>
      <c r="R17" s="26"/>
      <c r="S17" s="60" t="s">
        <v>2107</v>
      </c>
      <c r="T17" s="30"/>
      <c r="U17" s="26">
        <v>1186</v>
      </c>
      <c r="V17" s="28">
        <v>593</v>
      </c>
      <c r="W17" s="26">
        <v>67</v>
      </c>
      <c r="X17" s="26">
        <f t="shared" si="0"/>
        <v>804</v>
      </c>
      <c r="Y17" s="71"/>
      <c r="Z17" s="38" t="s">
        <v>2125</v>
      </c>
      <c r="AA17" s="38" t="s">
        <v>2095</v>
      </c>
      <c r="AB17" s="38" t="s">
        <v>2126</v>
      </c>
      <c r="AC17" s="38" t="s">
        <v>2127</v>
      </c>
      <c r="AD17" s="26" t="s">
        <v>2198</v>
      </c>
      <c r="AE17" s="38" t="s">
        <v>2129</v>
      </c>
      <c r="AF17" s="26" t="s">
        <v>2098</v>
      </c>
      <c r="AG17" s="53" t="s">
        <v>2095</v>
      </c>
      <c r="AH17" s="59">
        <v>5</v>
      </c>
      <c r="AI17" s="26" t="s">
        <v>2130</v>
      </c>
      <c r="AJ17" s="82"/>
      <c r="AK17" s="37">
        <v>623</v>
      </c>
      <c r="AL17" s="26">
        <v>1</v>
      </c>
      <c r="AM17" s="26">
        <v>10</v>
      </c>
      <c r="AN17" s="92">
        <v>1.4140699086609829</v>
      </c>
      <c r="AO17" s="26" t="s">
        <v>2177</v>
      </c>
      <c r="AP17" s="81"/>
    </row>
    <row r="18" spans="1:42" ht="29" hidden="1" x14ac:dyDescent="0.35">
      <c r="A18" s="35">
        <v>9</v>
      </c>
      <c r="B18" s="8" t="s">
        <v>1083</v>
      </c>
      <c r="C18" s="8" t="s">
        <v>1457</v>
      </c>
      <c r="D18" s="8" t="s">
        <v>2199</v>
      </c>
      <c r="E18" s="9" t="s">
        <v>1461</v>
      </c>
      <c r="F18" s="90" t="s">
        <v>2399</v>
      </c>
      <c r="G18" s="9">
        <v>1</v>
      </c>
      <c r="H18" s="26"/>
      <c r="I18" s="66" t="s">
        <v>486</v>
      </c>
      <c r="J18" s="202" t="s">
        <v>44</v>
      </c>
      <c r="K18" s="26">
        <v>1941</v>
      </c>
      <c r="L18" s="67">
        <v>1200</v>
      </c>
      <c r="M18" s="67"/>
      <c r="N18" s="67">
        <v>500</v>
      </c>
      <c r="O18" s="26"/>
      <c r="P18" s="26"/>
      <c r="Q18" s="27">
        <v>0.84552845528455289</v>
      </c>
      <c r="R18" s="26"/>
      <c r="S18" s="60" t="s">
        <v>2107</v>
      </c>
      <c r="T18" s="30"/>
      <c r="U18" s="26">
        <v>2775</v>
      </c>
      <c r="V18" s="28">
        <v>1387.5</v>
      </c>
      <c r="W18" s="26">
        <v>106</v>
      </c>
      <c r="X18" s="26">
        <f t="shared" si="0"/>
        <v>1272</v>
      </c>
      <c r="Y18" s="71"/>
      <c r="Z18" s="38" t="s">
        <v>2102</v>
      </c>
      <c r="AA18" s="38" t="s">
        <v>2095</v>
      </c>
      <c r="AB18" s="38" t="s">
        <v>2095</v>
      </c>
      <c r="AC18" s="38" t="s">
        <v>2127</v>
      </c>
      <c r="AD18" s="26" t="s">
        <v>2186</v>
      </c>
      <c r="AE18" s="38" t="s">
        <v>2095</v>
      </c>
      <c r="AF18" s="26" t="s">
        <v>2098</v>
      </c>
      <c r="AG18" s="53" t="s">
        <v>2201</v>
      </c>
      <c r="AH18" s="59">
        <v>6</v>
      </c>
      <c r="AI18" s="26" t="s">
        <v>2130</v>
      </c>
      <c r="AJ18" s="82"/>
      <c r="AK18" s="37">
        <v>1286</v>
      </c>
      <c r="AL18" s="26">
        <v>4</v>
      </c>
      <c r="AM18" s="26">
        <v>9</v>
      </c>
      <c r="AN18" s="92">
        <v>0.29011621213068184</v>
      </c>
      <c r="AO18" s="26" t="s">
        <v>2177</v>
      </c>
      <c r="AP18" s="81"/>
    </row>
    <row r="19" spans="1:42" hidden="1" x14ac:dyDescent="0.35">
      <c r="A19" s="35">
        <v>9</v>
      </c>
      <c r="B19" s="8" t="s">
        <v>1083</v>
      </c>
      <c r="C19" s="8" t="s">
        <v>1426</v>
      </c>
      <c r="D19" s="8" t="s">
        <v>2404</v>
      </c>
      <c r="E19" s="9" t="s">
        <v>1430</v>
      </c>
      <c r="F19" s="90" t="s">
        <v>2506</v>
      </c>
      <c r="G19" s="9">
        <v>1</v>
      </c>
      <c r="H19" s="26"/>
      <c r="I19" s="66" t="s">
        <v>412</v>
      </c>
      <c r="J19" s="202" t="s">
        <v>44</v>
      </c>
      <c r="K19" s="26">
        <v>1974</v>
      </c>
      <c r="L19" s="67">
        <v>522</v>
      </c>
      <c r="M19" s="67"/>
      <c r="N19" s="67">
        <v>375</v>
      </c>
      <c r="O19" s="26"/>
      <c r="P19" s="26"/>
      <c r="Q19" s="27">
        <v>0.88732394366197187</v>
      </c>
      <c r="R19" s="26"/>
      <c r="S19" s="60" t="s">
        <v>2107</v>
      </c>
      <c r="T19" s="30"/>
      <c r="U19" s="26">
        <v>1251</v>
      </c>
      <c r="V19" s="28">
        <v>625.5</v>
      </c>
      <c r="W19" s="26">
        <v>68</v>
      </c>
      <c r="X19" s="26">
        <f t="shared" si="0"/>
        <v>816</v>
      </c>
      <c r="Y19" s="71"/>
      <c r="Z19" s="38" t="s">
        <v>2171</v>
      </c>
      <c r="AA19" s="38" t="s">
        <v>2095</v>
      </c>
      <c r="AB19" s="38" t="s">
        <v>2126</v>
      </c>
      <c r="AC19" s="38" t="s">
        <v>2127</v>
      </c>
      <c r="AD19" s="26"/>
      <c r="AE19" s="38" t="s">
        <v>2095</v>
      </c>
      <c r="AF19" s="26" t="s">
        <v>2098</v>
      </c>
      <c r="AG19" s="53" t="s">
        <v>2095</v>
      </c>
      <c r="AH19" s="59">
        <v>5</v>
      </c>
      <c r="AI19" s="26" t="s">
        <v>2130</v>
      </c>
      <c r="AJ19" s="82"/>
      <c r="AK19" s="37">
        <v>1286</v>
      </c>
      <c r="AL19" s="26">
        <v>2</v>
      </c>
      <c r="AM19" s="26">
        <v>10</v>
      </c>
      <c r="AN19" s="92">
        <v>0.40403862940530111</v>
      </c>
      <c r="AO19" s="26" t="s">
        <v>2177</v>
      </c>
      <c r="AP19" s="81"/>
    </row>
    <row r="20" spans="1:42" hidden="1" x14ac:dyDescent="0.35">
      <c r="A20" s="35">
        <v>8</v>
      </c>
      <c r="B20" s="8" t="s">
        <v>1083</v>
      </c>
      <c r="C20" s="8" t="s">
        <v>1478</v>
      </c>
      <c r="D20" s="8" t="s">
        <v>2507</v>
      </c>
      <c r="E20" s="8" t="s">
        <v>1481</v>
      </c>
      <c r="F20" s="90" t="s">
        <v>2403</v>
      </c>
      <c r="G20" s="9" t="s">
        <v>2508</v>
      </c>
      <c r="H20" s="26" t="s">
        <v>2148</v>
      </c>
      <c r="I20" s="66" t="s">
        <v>36</v>
      </c>
      <c r="J20" s="202" t="s">
        <v>37</v>
      </c>
      <c r="K20" s="26">
        <v>1916</v>
      </c>
      <c r="L20" s="67">
        <v>187</v>
      </c>
      <c r="M20" s="67"/>
      <c r="N20" s="67" t="s">
        <v>2273</v>
      </c>
      <c r="O20" s="26"/>
      <c r="P20" s="26"/>
      <c r="Q20" s="27">
        <v>6.5217391304347824E-2</v>
      </c>
      <c r="R20" s="26"/>
      <c r="S20" s="60" t="s">
        <v>2107</v>
      </c>
      <c r="T20" s="30"/>
      <c r="U20" s="26">
        <v>740</v>
      </c>
      <c r="V20" s="28">
        <v>370</v>
      </c>
      <c r="W20" s="26">
        <v>50</v>
      </c>
      <c r="X20" s="26">
        <f t="shared" si="0"/>
        <v>600</v>
      </c>
      <c r="Y20" s="71"/>
      <c r="Z20" s="38" t="s">
        <v>2096</v>
      </c>
      <c r="AA20" s="38" t="s">
        <v>2097</v>
      </c>
      <c r="AB20" s="38" t="s">
        <v>2095</v>
      </c>
      <c r="AC20" s="38" t="s">
        <v>2127</v>
      </c>
      <c r="AD20" s="26"/>
      <c r="AE20" s="38" t="s">
        <v>2095</v>
      </c>
      <c r="AF20" s="26" t="s">
        <v>2098</v>
      </c>
      <c r="AG20" s="53" t="s">
        <v>2095</v>
      </c>
      <c r="AH20" s="59">
        <v>5</v>
      </c>
      <c r="AI20" s="26" t="s">
        <v>2130</v>
      </c>
      <c r="AJ20" s="82"/>
      <c r="AK20" s="37">
        <v>623</v>
      </c>
      <c r="AL20" s="26">
        <v>0</v>
      </c>
      <c r="AM20" s="26">
        <v>10</v>
      </c>
      <c r="AN20" s="92">
        <v>1.4623342199848486</v>
      </c>
      <c r="AO20" s="26" t="s">
        <v>2177</v>
      </c>
      <c r="AP20" s="81"/>
    </row>
    <row r="21" spans="1:42" hidden="1" x14ac:dyDescent="0.35">
      <c r="A21" s="35">
        <v>11</v>
      </c>
      <c r="B21" s="8" t="s">
        <v>1083</v>
      </c>
      <c r="C21" s="8" t="s">
        <v>1177</v>
      </c>
      <c r="D21" s="8" t="s">
        <v>2219</v>
      </c>
      <c r="E21" s="9" t="s">
        <v>1180</v>
      </c>
      <c r="F21" s="90" t="s">
        <v>2405</v>
      </c>
      <c r="G21" s="9">
        <v>1</v>
      </c>
      <c r="H21" s="26"/>
      <c r="I21" s="66" t="s">
        <v>62</v>
      </c>
      <c r="J21" s="202" t="s">
        <v>37</v>
      </c>
      <c r="K21" s="26">
        <v>1930</v>
      </c>
      <c r="L21" s="67">
        <v>384</v>
      </c>
      <c r="M21" s="67"/>
      <c r="N21" s="67">
        <v>400</v>
      </c>
      <c r="O21" s="26"/>
      <c r="P21" s="26"/>
      <c r="Q21" s="27">
        <v>0.92</v>
      </c>
      <c r="R21" s="26"/>
      <c r="S21" s="60" t="s">
        <v>2107</v>
      </c>
      <c r="T21" s="30"/>
      <c r="U21" s="26">
        <v>868</v>
      </c>
      <c r="V21" s="28">
        <v>434</v>
      </c>
      <c r="W21" s="26">
        <v>57</v>
      </c>
      <c r="X21" s="26">
        <f t="shared" si="0"/>
        <v>684</v>
      </c>
      <c r="Y21" s="71"/>
      <c r="Z21" s="38" t="s">
        <v>2096</v>
      </c>
      <c r="AA21" s="38" t="s">
        <v>2095</v>
      </c>
      <c r="AB21" s="38" t="s">
        <v>2095</v>
      </c>
      <c r="AC21" s="38" t="s">
        <v>2127</v>
      </c>
      <c r="AD21" s="26"/>
      <c r="AE21" s="38" t="s">
        <v>2095</v>
      </c>
      <c r="AF21" s="26" t="s">
        <v>2098</v>
      </c>
      <c r="AG21" s="53" t="s">
        <v>2095</v>
      </c>
      <c r="AH21" s="59">
        <v>4</v>
      </c>
      <c r="AI21" s="26" t="s">
        <v>2130</v>
      </c>
      <c r="AJ21" s="82"/>
      <c r="AK21" s="37">
        <v>479</v>
      </c>
      <c r="AL21" s="26">
        <v>2</v>
      </c>
      <c r="AM21" s="26">
        <v>6</v>
      </c>
      <c r="AN21" s="92">
        <v>1.1601835386041668</v>
      </c>
      <c r="AO21" s="26" t="s">
        <v>2221</v>
      </c>
      <c r="AP21" s="81"/>
    </row>
    <row r="22" spans="1:42" hidden="1" x14ac:dyDescent="0.35">
      <c r="A22" s="31">
        <v>27</v>
      </c>
      <c r="B22" s="12" t="s">
        <v>145</v>
      </c>
      <c r="C22" s="12" t="s">
        <v>352</v>
      </c>
      <c r="D22" s="8" t="s">
        <v>2509</v>
      </c>
      <c r="E22" s="8" t="s">
        <v>355</v>
      </c>
      <c r="F22" s="90" t="s">
        <v>2510</v>
      </c>
      <c r="G22" s="8" t="s">
        <v>2511</v>
      </c>
      <c r="H22" s="26"/>
      <c r="I22" s="66" t="s">
        <v>36</v>
      </c>
      <c r="J22" s="202" t="s">
        <v>37</v>
      </c>
      <c r="K22" s="26">
        <v>1930</v>
      </c>
      <c r="L22" s="67">
        <v>600</v>
      </c>
      <c r="M22" s="67"/>
      <c r="N22" s="67">
        <v>622</v>
      </c>
      <c r="O22" s="26"/>
      <c r="P22" s="26" t="s">
        <v>2106</v>
      </c>
      <c r="Q22" s="27">
        <v>0.1276595744680851</v>
      </c>
      <c r="R22" s="26"/>
      <c r="S22" s="60" t="s">
        <v>2095</v>
      </c>
      <c r="T22" s="30"/>
      <c r="U22" s="26">
        <v>2164</v>
      </c>
      <c r="V22" s="28">
        <v>1082</v>
      </c>
      <c r="W22" s="26">
        <v>113</v>
      </c>
      <c r="X22" s="26">
        <f t="shared" si="0"/>
        <v>1356</v>
      </c>
      <c r="Y22" s="71"/>
      <c r="Z22" s="38" t="s">
        <v>2116</v>
      </c>
      <c r="AA22" s="38" t="s">
        <v>2095</v>
      </c>
      <c r="AB22" s="38" t="s">
        <v>2095</v>
      </c>
      <c r="AC22" s="38" t="s">
        <v>2127</v>
      </c>
      <c r="AD22" s="26" t="s">
        <v>2512</v>
      </c>
      <c r="AE22" s="38" t="s">
        <v>2095</v>
      </c>
      <c r="AF22" s="14" t="s">
        <v>2095</v>
      </c>
      <c r="AG22" s="53" t="s">
        <v>2095</v>
      </c>
      <c r="AH22" s="59">
        <v>2</v>
      </c>
      <c r="AI22" s="37" t="s">
        <v>2127</v>
      </c>
      <c r="AJ22" s="82"/>
      <c r="AK22" s="37">
        <v>311</v>
      </c>
      <c r="AL22" s="26">
        <v>3</v>
      </c>
      <c r="AM22" s="26">
        <v>13</v>
      </c>
      <c r="AN22" s="92">
        <v>1.8824036713977255</v>
      </c>
      <c r="AO22" s="26" t="s">
        <v>2346</v>
      </c>
      <c r="AP22" s="81"/>
    </row>
    <row r="23" spans="1:42" hidden="1" x14ac:dyDescent="0.35">
      <c r="A23" s="35">
        <v>12</v>
      </c>
      <c r="B23" s="8" t="s">
        <v>1083</v>
      </c>
      <c r="C23" s="8" t="s">
        <v>1125</v>
      </c>
      <c r="D23" s="8" t="s">
        <v>2230</v>
      </c>
      <c r="E23" s="9" t="s">
        <v>1129</v>
      </c>
      <c r="F23" s="90" t="s">
        <v>2406</v>
      </c>
      <c r="G23" s="9">
        <v>1</v>
      </c>
      <c r="H23" s="26"/>
      <c r="I23" s="66" t="s">
        <v>55</v>
      </c>
      <c r="J23" s="202" t="s">
        <v>44</v>
      </c>
      <c r="K23" s="26">
        <v>1975</v>
      </c>
      <c r="L23" s="67">
        <v>425</v>
      </c>
      <c r="M23" s="67"/>
      <c r="N23" s="67">
        <v>371</v>
      </c>
      <c r="O23" s="26"/>
      <c r="P23" s="26" t="s">
        <v>2106</v>
      </c>
      <c r="Q23" s="27">
        <v>0.86746987951807231</v>
      </c>
      <c r="R23" s="26"/>
      <c r="S23" s="60" t="s">
        <v>2107</v>
      </c>
      <c r="T23" s="30"/>
      <c r="U23" s="26">
        <v>1437</v>
      </c>
      <c r="V23" s="28">
        <v>718.5</v>
      </c>
      <c r="W23" s="26">
        <v>72</v>
      </c>
      <c r="X23" s="26">
        <f t="shared" si="0"/>
        <v>864</v>
      </c>
      <c r="Y23" s="71"/>
      <c r="Z23" s="38" t="s">
        <v>2125</v>
      </c>
      <c r="AA23" s="38" t="s">
        <v>2097</v>
      </c>
      <c r="AB23" s="38" t="s">
        <v>2095</v>
      </c>
      <c r="AC23" s="38" t="s">
        <v>2127</v>
      </c>
      <c r="AD23" s="26"/>
      <c r="AE23" s="38" t="s">
        <v>2129</v>
      </c>
      <c r="AF23" s="26" t="s">
        <v>2098</v>
      </c>
      <c r="AG23" s="53" t="s">
        <v>2095</v>
      </c>
      <c r="AH23" s="59">
        <v>5</v>
      </c>
      <c r="AI23" s="26" t="s">
        <v>2130</v>
      </c>
      <c r="AJ23" s="82"/>
      <c r="AK23" s="37">
        <v>650</v>
      </c>
      <c r="AL23" s="26">
        <v>1</v>
      </c>
      <c r="AM23" s="26">
        <v>8</v>
      </c>
      <c r="AN23" s="92">
        <v>0.660343451782197</v>
      </c>
      <c r="AO23" s="26" t="s">
        <v>2215</v>
      </c>
      <c r="AP23" s="81"/>
    </row>
    <row r="24" spans="1:42" hidden="1" x14ac:dyDescent="0.35">
      <c r="A24" s="35">
        <v>12</v>
      </c>
      <c r="B24" s="8" t="s">
        <v>1083</v>
      </c>
      <c r="C24" s="8" t="s">
        <v>1095</v>
      </c>
      <c r="D24" s="8" t="s">
        <v>2232</v>
      </c>
      <c r="E24" s="9" t="s">
        <v>1099</v>
      </c>
      <c r="F24" s="90" t="s">
        <v>2403</v>
      </c>
      <c r="G24" s="9">
        <v>1</v>
      </c>
      <c r="H24" s="26"/>
      <c r="I24" s="66" t="s">
        <v>412</v>
      </c>
      <c r="J24" s="202" t="s">
        <v>44</v>
      </c>
      <c r="K24" s="26">
        <v>1975</v>
      </c>
      <c r="L24" s="67">
        <v>504</v>
      </c>
      <c r="M24" s="67"/>
      <c r="N24" s="67">
        <v>300</v>
      </c>
      <c r="O24" s="26"/>
      <c r="P24" s="26"/>
      <c r="Q24" s="27">
        <v>0.90789473684210531</v>
      </c>
      <c r="R24" s="26"/>
      <c r="S24" s="60" t="s">
        <v>2107</v>
      </c>
      <c r="T24" s="30"/>
      <c r="U24" s="26">
        <v>1414</v>
      </c>
      <c r="V24" s="28">
        <v>707</v>
      </c>
      <c r="W24" s="26">
        <v>72</v>
      </c>
      <c r="X24" s="26">
        <f t="shared" si="0"/>
        <v>864</v>
      </c>
      <c r="Y24" s="71"/>
      <c r="Z24" s="38" t="s">
        <v>2125</v>
      </c>
      <c r="AA24" s="38" t="s">
        <v>2095</v>
      </c>
      <c r="AB24" s="38" t="s">
        <v>2095</v>
      </c>
      <c r="AC24" s="38" t="s">
        <v>2127</v>
      </c>
      <c r="AD24" s="26" t="s">
        <v>2186</v>
      </c>
      <c r="AE24" s="38" t="s">
        <v>2129</v>
      </c>
      <c r="AF24" s="26" t="s">
        <v>2098</v>
      </c>
      <c r="AG24" s="53" t="s">
        <v>2095</v>
      </c>
      <c r="AH24" s="59">
        <v>4</v>
      </c>
      <c r="AI24" s="26" t="s">
        <v>2130</v>
      </c>
      <c r="AJ24" s="82"/>
      <c r="AK24" s="37">
        <v>650</v>
      </c>
      <c r="AL24" s="26">
        <v>5</v>
      </c>
      <c r="AM24" s="26">
        <v>16</v>
      </c>
      <c r="AN24" s="92">
        <v>0.78241242880681627</v>
      </c>
      <c r="AO24" s="26" t="s">
        <v>2177</v>
      </c>
      <c r="AP24" s="81"/>
    </row>
    <row r="25" spans="1:42" hidden="1" x14ac:dyDescent="0.35">
      <c r="A25" s="31">
        <v>13</v>
      </c>
      <c r="B25" s="12" t="s">
        <v>29</v>
      </c>
      <c r="C25" s="12" t="s">
        <v>1011</v>
      </c>
      <c r="D25" s="8" t="s">
        <v>2236</v>
      </c>
      <c r="E25" s="8" t="s">
        <v>1014</v>
      </c>
      <c r="F25" s="90" t="s">
        <v>2407</v>
      </c>
      <c r="G25" s="8">
        <v>1</v>
      </c>
      <c r="H25" s="26"/>
      <c r="I25" s="66" t="s">
        <v>1015</v>
      </c>
      <c r="J25" s="202" t="s">
        <v>44</v>
      </c>
      <c r="K25" s="26">
        <v>1966</v>
      </c>
      <c r="L25" s="67">
        <v>140</v>
      </c>
      <c r="M25" s="67"/>
      <c r="N25" s="67">
        <v>415</v>
      </c>
      <c r="O25" s="26"/>
      <c r="P25" s="26"/>
      <c r="Q25" s="27">
        <v>0.61904761904761907</v>
      </c>
      <c r="R25" s="26"/>
      <c r="S25" s="60" t="s">
        <v>2095</v>
      </c>
      <c r="T25" s="30"/>
      <c r="U25" s="26">
        <v>743</v>
      </c>
      <c r="V25" s="28">
        <v>371.5</v>
      </c>
      <c r="W25" s="26">
        <v>57</v>
      </c>
      <c r="X25" s="26">
        <f t="shared" si="0"/>
        <v>684</v>
      </c>
      <c r="Y25" s="71"/>
      <c r="Z25" s="38" t="s">
        <v>2125</v>
      </c>
      <c r="AA25" s="38" t="s">
        <v>2097</v>
      </c>
      <c r="AB25" s="38" t="s">
        <v>2126</v>
      </c>
      <c r="AC25" s="38" t="s">
        <v>2127</v>
      </c>
      <c r="AD25" s="26"/>
      <c r="AE25" s="38" t="s">
        <v>2095</v>
      </c>
      <c r="AF25" s="26" t="s">
        <v>2098</v>
      </c>
      <c r="AG25" s="53" t="s">
        <v>2095</v>
      </c>
      <c r="AH25" s="59">
        <v>7</v>
      </c>
      <c r="AI25" s="26" t="s">
        <v>2130</v>
      </c>
      <c r="AJ25" s="82"/>
      <c r="AK25" s="37">
        <v>180</v>
      </c>
      <c r="AL25" s="26">
        <v>5</v>
      </c>
      <c r="AM25" s="26">
        <v>10</v>
      </c>
      <c r="AN25" s="92">
        <v>1.0122327591931799</v>
      </c>
      <c r="AO25" s="26" t="s">
        <v>2238</v>
      </c>
      <c r="AP25" s="81"/>
    </row>
    <row r="26" spans="1:42" hidden="1" x14ac:dyDescent="0.35">
      <c r="A26" s="35">
        <v>14</v>
      </c>
      <c r="B26" s="8" t="s">
        <v>29</v>
      </c>
      <c r="C26" s="8" t="s">
        <v>954</v>
      </c>
      <c r="D26" s="8" t="s">
        <v>2247</v>
      </c>
      <c r="E26" s="9" t="s">
        <v>957</v>
      </c>
      <c r="F26" s="90" t="s">
        <v>2408</v>
      </c>
      <c r="G26" s="9">
        <v>1</v>
      </c>
      <c r="H26" s="26" t="s">
        <v>2148</v>
      </c>
      <c r="I26" s="66" t="s">
        <v>55</v>
      </c>
      <c r="J26" s="202" t="s">
        <v>44</v>
      </c>
      <c r="K26" s="26">
        <v>1970</v>
      </c>
      <c r="L26" s="67">
        <v>503</v>
      </c>
      <c r="M26" s="67"/>
      <c r="N26" s="67">
        <v>600</v>
      </c>
      <c r="O26" s="26"/>
      <c r="P26" s="26"/>
      <c r="Q26" s="27">
        <v>0.85507246376811596</v>
      </c>
      <c r="R26" s="26"/>
      <c r="S26" s="60" t="s">
        <v>2095</v>
      </c>
      <c r="T26" s="30"/>
      <c r="U26" s="26">
        <v>1256</v>
      </c>
      <c r="V26" s="28">
        <v>628</v>
      </c>
      <c r="W26" s="26">
        <v>83</v>
      </c>
      <c r="X26" s="26">
        <f t="shared" si="0"/>
        <v>996</v>
      </c>
      <c r="Y26" s="71"/>
      <c r="Z26" s="38" t="s">
        <v>2133</v>
      </c>
      <c r="AA26" s="38" t="s">
        <v>2095</v>
      </c>
      <c r="AB26" s="38" t="s">
        <v>2126</v>
      </c>
      <c r="AC26" s="38" t="s">
        <v>2127</v>
      </c>
      <c r="AD26" s="26" t="s">
        <v>2249</v>
      </c>
      <c r="AE26" s="38" t="s">
        <v>2129</v>
      </c>
      <c r="AF26" s="26" t="s">
        <v>2098</v>
      </c>
      <c r="AG26" s="53" t="s">
        <v>2095</v>
      </c>
      <c r="AH26" s="59">
        <v>6</v>
      </c>
      <c r="AI26" s="26" t="s">
        <v>2130</v>
      </c>
      <c r="AJ26" s="82"/>
      <c r="AK26" s="37">
        <v>243</v>
      </c>
      <c r="AL26" s="26">
        <v>5</v>
      </c>
      <c r="AM26" s="26">
        <v>12</v>
      </c>
      <c r="AN26" s="92">
        <v>0.65544860011742423</v>
      </c>
      <c r="AO26" s="26" t="s">
        <v>2250</v>
      </c>
      <c r="AP26" s="81"/>
    </row>
    <row r="27" spans="1:42" hidden="1" x14ac:dyDescent="0.35">
      <c r="A27" s="35">
        <v>14</v>
      </c>
      <c r="B27" s="8" t="s">
        <v>29</v>
      </c>
      <c r="C27" s="8" t="s">
        <v>965</v>
      </c>
      <c r="D27" s="8" t="s">
        <v>2409</v>
      </c>
      <c r="E27" s="9" t="s">
        <v>968</v>
      </c>
      <c r="F27" s="90" t="s">
        <v>2481</v>
      </c>
      <c r="G27" s="9">
        <v>1</v>
      </c>
      <c r="H27" s="26"/>
      <c r="I27" s="66" t="s">
        <v>43</v>
      </c>
      <c r="J27" s="202" t="s">
        <v>44</v>
      </c>
      <c r="K27" s="26">
        <v>1966</v>
      </c>
      <c r="L27" s="67">
        <v>504</v>
      </c>
      <c r="M27" s="67"/>
      <c r="N27" s="67">
        <v>650</v>
      </c>
      <c r="O27" s="26"/>
      <c r="P27" s="26"/>
      <c r="Q27" s="27">
        <v>0.7592592592592593</v>
      </c>
      <c r="R27" s="26"/>
      <c r="S27" s="60" t="s">
        <v>2095</v>
      </c>
      <c r="T27" s="30"/>
      <c r="U27" s="26">
        <v>1405</v>
      </c>
      <c r="V27" s="28">
        <v>702.5</v>
      </c>
      <c r="W27" s="26">
        <v>68</v>
      </c>
      <c r="X27" s="26">
        <f t="shared" si="0"/>
        <v>816</v>
      </c>
      <c r="Y27" s="71"/>
      <c r="Z27" s="38" t="s">
        <v>2102</v>
      </c>
      <c r="AA27" s="38" t="s">
        <v>2095</v>
      </c>
      <c r="AB27" s="38" t="s">
        <v>2095</v>
      </c>
      <c r="AC27" s="38" t="s">
        <v>2127</v>
      </c>
      <c r="AD27" s="26"/>
      <c r="AE27" s="38" t="s">
        <v>2129</v>
      </c>
      <c r="AF27" s="26" t="s">
        <v>2277</v>
      </c>
      <c r="AG27" s="53" t="s">
        <v>2095</v>
      </c>
      <c r="AH27" s="59">
        <v>4</v>
      </c>
      <c r="AI27" s="26" t="s">
        <v>2130</v>
      </c>
      <c r="AJ27" s="82"/>
      <c r="AK27" s="37">
        <v>243</v>
      </c>
      <c r="AL27" s="26">
        <v>4</v>
      </c>
      <c r="AM27" s="26">
        <v>5</v>
      </c>
      <c r="AN27" s="92">
        <v>1.4307129290852254</v>
      </c>
      <c r="AO27" s="26" t="s">
        <v>2250</v>
      </c>
      <c r="AP27" s="81"/>
    </row>
    <row r="28" spans="1:42" hidden="1" x14ac:dyDescent="0.35">
      <c r="A28" s="31">
        <v>16</v>
      </c>
      <c r="B28" s="12" t="s">
        <v>29</v>
      </c>
      <c r="C28" s="12" t="s">
        <v>848</v>
      </c>
      <c r="D28" s="8" t="s">
        <v>2265</v>
      </c>
      <c r="E28" s="8" t="s">
        <v>851</v>
      </c>
      <c r="F28" s="90" t="s">
        <v>2410</v>
      </c>
      <c r="G28" s="8">
        <v>1</v>
      </c>
      <c r="H28" s="26" t="s">
        <v>2148</v>
      </c>
      <c r="I28" s="66" t="s">
        <v>36</v>
      </c>
      <c r="J28" s="202" t="s">
        <v>37</v>
      </c>
      <c r="K28" s="26">
        <v>1956</v>
      </c>
      <c r="L28" s="67">
        <v>466</v>
      </c>
      <c r="M28" s="67"/>
      <c r="N28" s="67">
        <v>390</v>
      </c>
      <c r="O28" s="26"/>
      <c r="P28" s="26"/>
      <c r="Q28" s="27">
        <v>0.67307692307692313</v>
      </c>
      <c r="R28" s="26"/>
      <c r="S28" s="60" t="s">
        <v>2107</v>
      </c>
      <c r="T28" s="30"/>
      <c r="U28" s="26">
        <v>830</v>
      </c>
      <c r="V28" s="28">
        <v>415</v>
      </c>
      <c r="W28" s="26">
        <v>70</v>
      </c>
      <c r="X28" s="26">
        <f t="shared" si="0"/>
        <v>840</v>
      </c>
      <c r="Y28" s="71"/>
      <c r="Z28" s="38" t="s">
        <v>2125</v>
      </c>
      <c r="AA28" s="38" t="s">
        <v>2097</v>
      </c>
      <c r="AB28" s="38" t="s">
        <v>2126</v>
      </c>
      <c r="AC28" s="38" t="s">
        <v>2127</v>
      </c>
      <c r="AD28" s="26"/>
      <c r="AE28" s="38" t="s">
        <v>2095</v>
      </c>
      <c r="AF28" s="26" t="s">
        <v>2098</v>
      </c>
      <c r="AG28" s="53" t="s">
        <v>2095</v>
      </c>
      <c r="AH28" s="59">
        <v>7</v>
      </c>
      <c r="AI28" s="26" t="s">
        <v>2130</v>
      </c>
      <c r="AJ28" s="82"/>
      <c r="AK28" s="37">
        <v>208</v>
      </c>
      <c r="AL28" s="26">
        <v>2</v>
      </c>
      <c r="AM28" s="26">
        <v>7</v>
      </c>
      <c r="AN28" s="92">
        <v>0.77927554112878594</v>
      </c>
      <c r="AO28" s="26" t="s">
        <v>2250</v>
      </c>
      <c r="AP28" s="81"/>
    </row>
    <row r="29" spans="1:42" hidden="1" x14ac:dyDescent="0.35">
      <c r="A29" s="31">
        <v>17</v>
      </c>
      <c r="B29" s="12" t="s">
        <v>29</v>
      </c>
      <c r="C29" s="12" t="s">
        <v>840</v>
      </c>
      <c r="D29" s="8" t="s">
        <v>2271</v>
      </c>
      <c r="E29" s="8" t="s">
        <v>844</v>
      </c>
      <c r="F29" s="90" t="s">
        <v>2411</v>
      </c>
      <c r="G29" s="9">
        <v>1</v>
      </c>
      <c r="H29" s="26"/>
      <c r="I29" s="66" t="s">
        <v>36</v>
      </c>
      <c r="J29" s="202" t="s">
        <v>37</v>
      </c>
      <c r="K29" s="26">
        <v>1926</v>
      </c>
      <c r="L29" s="67">
        <v>208</v>
      </c>
      <c r="M29" s="67"/>
      <c r="N29" s="67" t="s">
        <v>2273</v>
      </c>
      <c r="O29" s="26"/>
      <c r="P29" s="26"/>
      <c r="Q29" s="27">
        <v>1</v>
      </c>
      <c r="R29" s="26"/>
      <c r="S29" s="60" t="s">
        <v>2095</v>
      </c>
      <c r="T29" s="30"/>
      <c r="U29" s="26">
        <v>734</v>
      </c>
      <c r="V29" s="28">
        <v>367</v>
      </c>
      <c r="W29" s="26">
        <v>27</v>
      </c>
      <c r="X29" s="26">
        <f t="shared" si="0"/>
        <v>324</v>
      </c>
      <c r="Y29" s="71"/>
      <c r="Z29" s="38" t="s">
        <v>2116</v>
      </c>
      <c r="AA29" s="38" t="s">
        <v>2095</v>
      </c>
      <c r="AB29" s="38" t="s">
        <v>2095</v>
      </c>
      <c r="AC29" s="38" t="s">
        <v>2127</v>
      </c>
      <c r="AD29" s="26"/>
      <c r="AE29" s="38" t="s">
        <v>2129</v>
      </c>
      <c r="AF29" s="26" t="s">
        <v>2098</v>
      </c>
      <c r="AG29" s="53" t="s">
        <v>2095</v>
      </c>
      <c r="AH29" s="59">
        <v>3</v>
      </c>
      <c r="AI29" s="26" t="s">
        <v>2130</v>
      </c>
      <c r="AJ29" s="82"/>
      <c r="AK29" s="37">
        <v>496</v>
      </c>
      <c r="AL29" s="26">
        <v>1</v>
      </c>
      <c r="AM29" s="26">
        <v>9</v>
      </c>
      <c r="AN29" s="92">
        <v>0.70022928136174056</v>
      </c>
      <c r="AO29" s="26" t="s">
        <v>2274</v>
      </c>
      <c r="AP29" s="81"/>
    </row>
    <row r="30" spans="1:42" hidden="1" x14ac:dyDescent="0.35">
      <c r="A30" s="31">
        <v>19</v>
      </c>
      <c r="B30" s="12" t="s">
        <v>29</v>
      </c>
      <c r="C30" s="12" t="s">
        <v>685</v>
      </c>
      <c r="D30" s="8" t="s">
        <v>2283</v>
      </c>
      <c r="E30" s="8" t="s">
        <v>689</v>
      </c>
      <c r="F30" s="90" t="s">
        <v>2412</v>
      </c>
      <c r="G30" s="9">
        <v>1</v>
      </c>
      <c r="H30" s="26" t="s">
        <v>2105</v>
      </c>
      <c r="I30" s="66" t="s">
        <v>62</v>
      </c>
      <c r="J30" s="202" t="s">
        <v>37</v>
      </c>
      <c r="K30" s="26">
        <v>2012</v>
      </c>
      <c r="L30" s="67">
        <v>201</v>
      </c>
      <c r="M30" s="67"/>
      <c r="N30" s="67">
        <v>550</v>
      </c>
      <c r="O30" s="26"/>
      <c r="P30" s="26"/>
      <c r="Q30" s="27">
        <v>1</v>
      </c>
      <c r="R30" s="26"/>
      <c r="S30" s="60" t="s">
        <v>2107</v>
      </c>
      <c r="T30" s="30"/>
      <c r="U30" s="26">
        <v>1204</v>
      </c>
      <c r="V30" s="28">
        <v>602</v>
      </c>
      <c r="W30" s="26">
        <v>53</v>
      </c>
      <c r="X30" s="26">
        <f t="shared" si="0"/>
        <v>636</v>
      </c>
      <c r="Y30" s="71"/>
      <c r="Z30" s="38" t="s">
        <v>2102</v>
      </c>
      <c r="AA30" s="38" t="s">
        <v>2095</v>
      </c>
      <c r="AB30" s="38" t="s">
        <v>2126</v>
      </c>
      <c r="AC30" s="38" t="s">
        <v>2127</v>
      </c>
      <c r="AD30" s="26"/>
      <c r="AE30" s="38" t="s">
        <v>2095</v>
      </c>
      <c r="AF30" s="26" t="s">
        <v>2098</v>
      </c>
      <c r="AG30" s="53" t="s">
        <v>2095</v>
      </c>
      <c r="AH30" s="59">
        <v>6</v>
      </c>
      <c r="AI30" s="26" t="s">
        <v>2130</v>
      </c>
      <c r="AJ30" s="82"/>
      <c r="AK30" s="37">
        <v>566</v>
      </c>
      <c r="AL30" s="26">
        <v>0</v>
      </c>
      <c r="AM30" s="26">
        <v>7</v>
      </c>
      <c r="AN30" s="92">
        <v>2.0191223219318184</v>
      </c>
      <c r="AO30" s="26" t="s">
        <v>2280</v>
      </c>
      <c r="AP30" s="81"/>
    </row>
    <row r="31" spans="1:42" ht="29" hidden="1" x14ac:dyDescent="0.35">
      <c r="A31" s="35">
        <v>6</v>
      </c>
      <c r="B31" s="8" t="s">
        <v>1649</v>
      </c>
      <c r="C31" s="8" t="s">
        <v>1687</v>
      </c>
      <c r="D31" s="8" t="s">
        <v>2513</v>
      </c>
      <c r="E31" s="9" t="s">
        <v>1690</v>
      </c>
      <c r="F31" s="90" t="s">
        <v>2395</v>
      </c>
      <c r="G31" s="8" t="s">
        <v>2094</v>
      </c>
      <c r="H31" s="26"/>
      <c r="I31" s="66" t="s">
        <v>486</v>
      </c>
      <c r="J31" s="202" t="s">
        <v>44</v>
      </c>
      <c r="K31" s="26">
        <v>1926</v>
      </c>
      <c r="L31" s="67">
        <v>250</v>
      </c>
      <c r="M31" s="67"/>
      <c r="N31" s="67">
        <v>250</v>
      </c>
      <c r="O31" s="26"/>
      <c r="P31" s="26"/>
      <c r="Q31" s="27">
        <v>0.24</v>
      </c>
      <c r="R31" s="26"/>
      <c r="S31" s="60" t="s">
        <v>2095</v>
      </c>
      <c r="T31" s="30"/>
      <c r="U31" s="26">
        <v>923</v>
      </c>
      <c r="V31" s="28">
        <v>461.5</v>
      </c>
      <c r="W31" s="26">
        <v>52</v>
      </c>
      <c r="X31" s="26">
        <f t="shared" si="0"/>
        <v>624</v>
      </c>
      <c r="Y31" s="71"/>
      <c r="Z31" s="38" t="s">
        <v>2125</v>
      </c>
      <c r="AA31" s="38" t="s">
        <v>2097</v>
      </c>
      <c r="AB31" s="38" t="s">
        <v>2095</v>
      </c>
      <c r="AC31" s="38" t="s">
        <v>2095</v>
      </c>
      <c r="AD31" s="26"/>
      <c r="AE31" s="38" t="s">
        <v>2095</v>
      </c>
      <c r="AF31" s="26" t="s">
        <v>2098</v>
      </c>
      <c r="AG31" s="53" t="s">
        <v>2095</v>
      </c>
      <c r="AH31" s="59">
        <v>5</v>
      </c>
      <c r="AI31" s="26" t="s">
        <v>2099</v>
      </c>
      <c r="AJ31" s="82"/>
      <c r="AK31" s="37">
        <v>227</v>
      </c>
      <c r="AL31" s="26">
        <v>5</v>
      </c>
      <c r="AM31" s="26">
        <v>14</v>
      </c>
      <c r="AN31" s="92">
        <v>0.33015175813257575</v>
      </c>
      <c r="AO31" s="26" t="s">
        <v>2173</v>
      </c>
      <c r="AP31" s="81"/>
    </row>
    <row r="32" spans="1:42" hidden="1" x14ac:dyDescent="0.35">
      <c r="A32" s="31">
        <v>21</v>
      </c>
      <c r="B32" s="12" t="s">
        <v>29</v>
      </c>
      <c r="C32" s="12" t="s">
        <v>587</v>
      </c>
      <c r="D32" s="8" t="s">
        <v>2296</v>
      </c>
      <c r="E32" s="8" t="s">
        <v>590</v>
      </c>
      <c r="F32" s="90" t="s">
        <v>2413</v>
      </c>
      <c r="G32" s="9">
        <v>1</v>
      </c>
      <c r="H32" s="26" t="s">
        <v>2148</v>
      </c>
      <c r="I32" s="66" t="s">
        <v>62</v>
      </c>
      <c r="J32" s="202" t="s">
        <v>37</v>
      </c>
      <c r="K32" s="26">
        <v>1929</v>
      </c>
      <c r="L32" s="67">
        <v>540</v>
      </c>
      <c r="M32" s="67"/>
      <c r="N32" s="67">
        <v>682</v>
      </c>
      <c r="O32" s="26"/>
      <c r="P32" s="26"/>
      <c r="Q32" s="27">
        <v>0.94915254237288138</v>
      </c>
      <c r="R32" s="26"/>
      <c r="S32" s="60" t="s">
        <v>2095</v>
      </c>
      <c r="T32" s="30"/>
      <c r="U32" s="26">
        <v>1230</v>
      </c>
      <c r="V32" s="28">
        <v>615</v>
      </c>
      <c r="W32" s="26">
        <v>63</v>
      </c>
      <c r="X32" s="26">
        <f t="shared" si="0"/>
        <v>756</v>
      </c>
      <c r="Y32" s="71"/>
      <c r="Z32" s="38" t="s">
        <v>2125</v>
      </c>
      <c r="AA32" s="38" t="s">
        <v>2095</v>
      </c>
      <c r="AB32" s="38" t="s">
        <v>2095</v>
      </c>
      <c r="AC32" s="38" t="s">
        <v>2127</v>
      </c>
      <c r="AD32" s="26"/>
      <c r="AE32" s="38" t="s">
        <v>2129</v>
      </c>
      <c r="AF32" s="26" t="s">
        <v>2277</v>
      </c>
      <c r="AG32" s="53" t="s">
        <v>2095</v>
      </c>
      <c r="AH32" s="59">
        <v>4</v>
      </c>
      <c r="AI32" s="26" t="s">
        <v>2130</v>
      </c>
      <c r="AJ32" s="82"/>
      <c r="AK32" s="37">
        <v>89</v>
      </c>
      <c r="AL32" s="26">
        <v>2</v>
      </c>
      <c r="AM32" s="26">
        <v>3</v>
      </c>
      <c r="AN32" s="92">
        <v>1.8345778168087121</v>
      </c>
      <c r="AO32" s="26" t="s">
        <v>2298</v>
      </c>
      <c r="AP32" s="81"/>
    </row>
    <row r="33" spans="1:42" hidden="1" x14ac:dyDescent="0.35">
      <c r="A33" s="31">
        <v>22</v>
      </c>
      <c r="B33" s="12" t="s">
        <v>29</v>
      </c>
      <c r="C33" s="12" t="s">
        <v>551</v>
      </c>
      <c r="D33" s="8" t="s">
        <v>2303</v>
      </c>
      <c r="E33" s="8" t="s">
        <v>554</v>
      </c>
      <c r="F33" s="90" t="s">
        <v>2414</v>
      </c>
      <c r="G33" s="9">
        <v>1</v>
      </c>
      <c r="H33" s="26" t="s">
        <v>2148</v>
      </c>
      <c r="I33" s="66" t="s">
        <v>55</v>
      </c>
      <c r="J33" s="202" t="s">
        <v>44</v>
      </c>
      <c r="K33" s="26">
        <v>1907</v>
      </c>
      <c r="L33" s="67">
        <v>545</v>
      </c>
      <c r="M33" s="67"/>
      <c r="N33" s="67">
        <v>370</v>
      </c>
      <c r="O33" s="26"/>
      <c r="P33" s="26"/>
      <c r="Q33" s="27">
        <v>0.92063492063492058</v>
      </c>
      <c r="R33" s="26"/>
      <c r="S33" s="60" t="s">
        <v>2095</v>
      </c>
      <c r="T33" s="30"/>
      <c r="U33" s="26">
        <v>1097</v>
      </c>
      <c r="V33" s="28">
        <v>548.5</v>
      </c>
      <c r="W33" s="26">
        <v>79</v>
      </c>
      <c r="X33" s="26">
        <f t="shared" si="0"/>
        <v>948</v>
      </c>
      <c r="Y33" s="71"/>
      <c r="Z33" s="38" t="s">
        <v>2096</v>
      </c>
      <c r="AA33" s="38" t="s">
        <v>2097</v>
      </c>
      <c r="AB33" s="38" t="s">
        <v>2095</v>
      </c>
      <c r="AC33" s="38" t="s">
        <v>2127</v>
      </c>
      <c r="AD33" s="26"/>
      <c r="AE33" s="38" t="s">
        <v>2095</v>
      </c>
      <c r="AF33" s="26" t="s">
        <v>2098</v>
      </c>
      <c r="AG33" s="53" t="s">
        <v>2095</v>
      </c>
      <c r="AH33" s="59">
        <v>5</v>
      </c>
      <c r="AI33" s="26" t="s">
        <v>2130</v>
      </c>
      <c r="AJ33" s="82"/>
      <c r="AK33" s="37">
        <v>213</v>
      </c>
      <c r="AL33" s="26">
        <v>3</v>
      </c>
      <c r="AM33" s="26">
        <v>12</v>
      </c>
      <c r="AN33" s="92">
        <v>1.1312139712878788</v>
      </c>
      <c r="AO33" s="26" t="s">
        <v>2305</v>
      </c>
      <c r="AP33" s="81"/>
    </row>
    <row r="34" spans="1:42" hidden="1" x14ac:dyDescent="0.35">
      <c r="A34" s="35">
        <v>23</v>
      </c>
      <c r="B34" s="8" t="s">
        <v>29</v>
      </c>
      <c r="C34" s="8" t="s">
        <v>506</v>
      </c>
      <c r="D34" s="8" t="s">
        <v>2312</v>
      </c>
      <c r="E34" s="8" t="s">
        <v>509</v>
      </c>
      <c r="F34" s="90" t="s">
        <v>2415</v>
      </c>
      <c r="G34" s="9">
        <v>1</v>
      </c>
      <c r="H34" s="26" t="s">
        <v>2148</v>
      </c>
      <c r="I34" s="66" t="s">
        <v>36</v>
      </c>
      <c r="J34" s="202" t="s">
        <v>37</v>
      </c>
      <c r="K34" s="26">
        <v>1993</v>
      </c>
      <c r="L34" s="67">
        <v>300</v>
      </c>
      <c r="M34" s="67" t="s">
        <v>2256</v>
      </c>
      <c r="N34" s="67">
        <v>188</v>
      </c>
      <c r="O34" s="26"/>
      <c r="P34" s="26" t="s">
        <v>2106</v>
      </c>
      <c r="Q34" s="27">
        <v>1</v>
      </c>
      <c r="R34" s="26"/>
      <c r="S34" s="60" t="s">
        <v>2095</v>
      </c>
      <c r="T34" s="30"/>
      <c r="U34" s="26">
        <v>824</v>
      </c>
      <c r="V34" s="28">
        <v>412</v>
      </c>
      <c r="W34" s="26">
        <v>40</v>
      </c>
      <c r="X34" s="26">
        <f t="shared" si="0"/>
        <v>480</v>
      </c>
      <c r="Y34" s="71"/>
      <c r="Z34" s="38" t="s">
        <v>2125</v>
      </c>
      <c r="AA34" s="38" t="s">
        <v>2097</v>
      </c>
      <c r="AB34" s="38" t="s">
        <v>2095</v>
      </c>
      <c r="AC34" s="38" t="s">
        <v>2127</v>
      </c>
      <c r="AD34" s="26"/>
      <c r="AE34" s="38" t="s">
        <v>2095</v>
      </c>
      <c r="AF34" s="26" t="s">
        <v>2098</v>
      </c>
      <c r="AG34" s="53" t="s">
        <v>2095</v>
      </c>
      <c r="AH34" s="59">
        <v>6</v>
      </c>
      <c r="AI34" s="26" t="s">
        <v>2130</v>
      </c>
      <c r="AJ34" s="82"/>
      <c r="AK34" s="37">
        <v>486</v>
      </c>
      <c r="AL34" s="26">
        <v>1</v>
      </c>
      <c r="AM34" s="26">
        <v>9</v>
      </c>
      <c r="AN34" s="92">
        <v>0.97951703155113445</v>
      </c>
      <c r="AO34" s="26" t="s">
        <v>2270</v>
      </c>
      <c r="AP34" s="81"/>
    </row>
    <row r="35" spans="1:42" hidden="1" x14ac:dyDescent="0.35">
      <c r="A35" s="35">
        <v>23</v>
      </c>
      <c r="B35" s="8" t="s">
        <v>29</v>
      </c>
      <c r="C35" s="8" t="s">
        <v>535</v>
      </c>
      <c r="D35" s="8" t="s">
        <v>2314</v>
      </c>
      <c r="E35" s="8" t="s">
        <v>539</v>
      </c>
      <c r="F35" s="90" t="s">
        <v>2411</v>
      </c>
      <c r="G35" s="9">
        <v>1</v>
      </c>
      <c r="H35" s="26" t="s">
        <v>2105</v>
      </c>
      <c r="I35" s="66" t="s">
        <v>62</v>
      </c>
      <c r="J35" s="202" t="s">
        <v>37</v>
      </c>
      <c r="K35" s="26">
        <v>2002</v>
      </c>
      <c r="L35" s="67">
        <v>162</v>
      </c>
      <c r="M35" s="67"/>
      <c r="N35" s="67">
        <v>360</v>
      </c>
      <c r="O35" s="26"/>
      <c r="P35" s="26"/>
      <c r="Q35" s="27">
        <v>1</v>
      </c>
      <c r="R35" s="26"/>
      <c r="S35" s="60" t="s">
        <v>2107</v>
      </c>
      <c r="T35" s="30"/>
      <c r="U35" s="26">
        <v>1109</v>
      </c>
      <c r="V35" s="28">
        <v>554.5</v>
      </c>
      <c r="W35" s="26">
        <v>54</v>
      </c>
      <c r="X35" s="26">
        <f t="shared" si="0"/>
        <v>648</v>
      </c>
      <c r="Y35" s="71"/>
      <c r="Z35" s="38" t="s">
        <v>2125</v>
      </c>
      <c r="AA35" s="38" t="s">
        <v>2097</v>
      </c>
      <c r="AB35" s="38" t="s">
        <v>2095</v>
      </c>
      <c r="AC35" s="38" t="s">
        <v>2127</v>
      </c>
      <c r="AD35" s="26"/>
      <c r="AE35" s="38" t="s">
        <v>2095</v>
      </c>
      <c r="AF35" s="26" t="s">
        <v>2098</v>
      </c>
      <c r="AG35" s="53" t="s">
        <v>2095</v>
      </c>
      <c r="AH35" s="59">
        <v>6</v>
      </c>
      <c r="AI35" s="26" t="s">
        <v>2130</v>
      </c>
      <c r="AJ35" s="82"/>
      <c r="AK35" s="37">
        <v>486</v>
      </c>
      <c r="AL35" s="26">
        <v>2</v>
      </c>
      <c r="AM35" s="26">
        <v>8</v>
      </c>
      <c r="AN35" s="92">
        <v>0.79224360406250005</v>
      </c>
      <c r="AO35" s="26" t="s">
        <v>2280</v>
      </c>
      <c r="AP35" s="81"/>
    </row>
    <row r="36" spans="1:42" hidden="1" x14ac:dyDescent="0.35">
      <c r="A36" s="31">
        <v>24</v>
      </c>
      <c r="B36" s="12" t="s">
        <v>145</v>
      </c>
      <c r="C36" s="12" t="s">
        <v>448</v>
      </c>
      <c r="D36" s="8" t="s">
        <v>2316</v>
      </c>
      <c r="E36" s="8" t="s">
        <v>451</v>
      </c>
      <c r="F36" s="90" t="s">
        <v>2416</v>
      </c>
      <c r="G36" s="9">
        <v>1</v>
      </c>
      <c r="H36" s="26"/>
      <c r="I36" s="66" t="s">
        <v>36</v>
      </c>
      <c r="J36" s="202" t="s">
        <v>37</v>
      </c>
      <c r="K36" s="26">
        <v>1924</v>
      </c>
      <c r="L36" s="67">
        <v>350</v>
      </c>
      <c r="M36" s="67"/>
      <c r="N36" s="67">
        <v>181</v>
      </c>
      <c r="O36" s="26"/>
      <c r="P36" s="26"/>
      <c r="Q36" s="27">
        <v>0.51136363636363635</v>
      </c>
      <c r="R36" s="26"/>
      <c r="S36" s="60" t="s">
        <v>2095</v>
      </c>
      <c r="T36" s="30"/>
      <c r="U36" s="26">
        <v>1653</v>
      </c>
      <c r="V36" s="28">
        <v>826.5</v>
      </c>
      <c r="W36" s="26">
        <v>75</v>
      </c>
      <c r="X36" s="26">
        <f t="shared" si="0"/>
        <v>900</v>
      </c>
      <c r="Y36" s="71"/>
      <c r="Z36" s="38" t="s">
        <v>2096</v>
      </c>
      <c r="AA36" s="38" t="s">
        <v>2097</v>
      </c>
      <c r="AB36" s="38" t="s">
        <v>2095</v>
      </c>
      <c r="AC36" s="38" t="s">
        <v>2127</v>
      </c>
      <c r="AD36" s="26"/>
      <c r="AE36" s="38" t="s">
        <v>2095</v>
      </c>
      <c r="AF36" s="26" t="s">
        <v>2277</v>
      </c>
      <c r="AG36" s="53" t="s">
        <v>2095</v>
      </c>
      <c r="AH36" s="59">
        <v>5</v>
      </c>
      <c r="AI36" s="26" t="s">
        <v>2130</v>
      </c>
      <c r="AJ36" s="82"/>
      <c r="AK36" s="37">
        <v>271</v>
      </c>
      <c r="AL36" s="26">
        <v>2</v>
      </c>
      <c r="AM36" s="26">
        <v>4</v>
      </c>
      <c r="AN36" s="92">
        <v>1.0492564819867405</v>
      </c>
      <c r="AO36" s="26" t="s">
        <v>2318</v>
      </c>
      <c r="AP36" s="81"/>
    </row>
    <row r="37" spans="1:42" ht="29" hidden="1" x14ac:dyDescent="0.35">
      <c r="A37" s="31">
        <v>27</v>
      </c>
      <c r="B37" s="12" t="s">
        <v>145</v>
      </c>
      <c r="C37" s="12" t="s">
        <v>291</v>
      </c>
      <c r="D37" s="8" t="s">
        <v>2335</v>
      </c>
      <c r="E37" s="8" t="s">
        <v>294</v>
      </c>
      <c r="F37" s="90" t="s">
        <v>2417</v>
      </c>
      <c r="G37" s="8">
        <v>1</v>
      </c>
      <c r="H37" s="26"/>
      <c r="I37" s="66" t="s">
        <v>55</v>
      </c>
      <c r="J37" s="202" t="s">
        <v>44</v>
      </c>
      <c r="K37" s="26">
        <v>1925</v>
      </c>
      <c r="L37" s="67">
        <v>450</v>
      </c>
      <c r="M37" s="67"/>
      <c r="N37" s="67">
        <v>480</v>
      </c>
      <c r="O37" s="26"/>
      <c r="P37" s="26"/>
      <c r="Q37" s="27">
        <v>0.58064516129032262</v>
      </c>
      <c r="R37" s="26"/>
      <c r="S37" s="60" t="s">
        <v>2107</v>
      </c>
      <c r="T37" s="30"/>
      <c r="U37" s="26">
        <v>969</v>
      </c>
      <c r="V37" s="28">
        <v>484.5</v>
      </c>
      <c r="W37" s="26">
        <v>45</v>
      </c>
      <c r="X37" s="26">
        <f t="shared" si="0"/>
        <v>540</v>
      </c>
      <c r="Y37" s="71"/>
      <c r="Z37" s="38" t="s">
        <v>2125</v>
      </c>
      <c r="AA37" s="38" t="s">
        <v>2097</v>
      </c>
      <c r="AB37" s="38" t="s">
        <v>2126</v>
      </c>
      <c r="AC37" s="38" t="s">
        <v>2127</v>
      </c>
      <c r="AD37" s="26"/>
      <c r="AE37" s="38" t="s">
        <v>2095</v>
      </c>
      <c r="AF37" s="26" t="s">
        <v>2098</v>
      </c>
      <c r="AG37" s="53" t="s">
        <v>2095</v>
      </c>
      <c r="AH37" s="59">
        <v>7</v>
      </c>
      <c r="AI37" s="26" t="s">
        <v>2130</v>
      </c>
      <c r="AJ37" s="82"/>
      <c r="AK37" s="37">
        <v>311</v>
      </c>
      <c r="AL37" s="26">
        <v>2</v>
      </c>
      <c r="AM37" s="26">
        <v>3</v>
      </c>
      <c r="AN37" s="92">
        <v>2.1938950549621214</v>
      </c>
      <c r="AO37" s="26" t="s">
        <v>2337</v>
      </c>
      <c r="AP37" s="81"/>
    </row>
    <row r="38" spans="1:42" ht="43.5" hidden="1" x14ac:dyDescent="0.35">
      <c r="A38" s="31">
        <v>27</v>
      </c>
      <c r="B38" s="12" t="s">
        <v>145</v>
      </c>
      <c r="C38" s="12" t="s">
        <v>338</v>
      </c>
      <c r="D38" s="8" t="s">
        <v>2338</v>
      </c>
      <c r="E38" s="8" t="s">
        <v>342</v>
      </c>
      <c r="F38" s="90" t="s">
        <v>2418</v>
      </c>
      <c r="G38" s="9">
        <v>1</v>
      </c>
      <c r="H38" s="26"/>
      <c r="I38" s="66" t="s">
        <v>55</v>
      </c>
      <c r="J38" s="202" t="s">
        <v>44</v>
      </c>
      <c r="K38" s="26">
        <v>1973</v>
      </c>
      <c r="L38" s="67">
        <v>704</v>
      </c>
      <c r="M38" s="67"/>
      <c r="N38" s="67">
        <v>400</v>
      </c>
      <c r="O38" s="26"/>
      <c r="P38" s="26"/>
      <c r="Q38" s="27">
        <v>0.74814814814814812</v>
      </c>
      <c r="R38" s="26"/>
      <c r="S38" s="60" t="s">
        <v>2095</v>
      </c>
      <c r="T38" s="30"/>
      <c r="U38" s="26">
        <v>2893</v>
      </c>
      <c r="V38" s="28">
        <v>1446.5</v>
      </c>
      <c r="W38" s="26">
        <v>119</v>
      </c>
      <c r="X38" s="26">
        <f t="shared" si="0"/>
        <v>1428</v>
      </c>
      <c r="Y38" s="71"/>
      <c r="Z38" s="38" t="s">
        <v>2102</v>
      </c>
      <c r="AA38" s="38" t="s">
        <v>2095</v>
      </c>
      <c r="AB38" s="38" t="s">
        <v>2126</v>
      </c>
      <c r="AC38" s="38" t="s">
        <v>2127</v>
      </c>
      <c r="AD38" s="26"/>
      <c r="AE38" s="38" t="s">
        <v>2129</v>
      </c>
      <c r="AF38" s="26" t="s">
        <v>2098</v>
      </c>
      <c r="AG38" s="53" t="s">
        <v>2201</v>
      </c>
      <c r="AH38" s="59">
        <v>6</v>
      </c>
      <c r="AI38" s="26" t="s">
        <v>2130</v>
      </c>
      <c r="AJ38" s="82"/>
      <c r="AK38" s="37">
        <v>311</v>
      </c>
      <c r="AL38" s="26">
        <v>2</v>
      </c>
      <c r="AM38" s="26">
        <v>5</v>
      </c>
      <c r="AN38" s="92">
        <v>3.8786087672158902</v>
      </c>
      <c r="AO38" s="26" t="s">
        <v>2337</v>
      </c>
      <c r="AP38" s="81"/>
    </row>
    <row r="39" spans="1:42" hidden="1" x14ac:dyDescent="0.35">
      <c r="A39" s="31">
        <v>27</v>
      </c>
      <c r="B39" s="12" t="s">
        <v>145</v>
      </c>
      <c r="C39" s="12" t="s">
        <v>302</v>
      </c>
      <c r="D39" s="8" t="s">
        <v>2514</v>
      </c>
      <c r="E39" s="8" t="s">
        <v>305</v>
      </c>
      <c r="F39" s="90" t="s">
        <v>2515</v>
      </c>
      <c r="G39" s="9" t="s">
        <v>2516</v>
      </c>
      <c r="H39" s="26"/>
      <c r="I39" s="66" t="s">
        <v>55</v>
      </c>
      <c r="J39" s="202" t="s">
        <v>44</v>
      </c>
      <c r="K39" s="26">
        <v>1973</v>
      </c>
      <c r="L39" s="67">
        <v>560</v>
      </c>
      <c r="M39" s="67"/>
      <c r="N39" s="67">
        <v>380</v>
      </c>
      <c r="O39" s="26"/>
      <c r="P39" s="26"/>
      <c r="Q39" s="27">
        <v>0.87012987012987009</v>
      </c>
      <c r="R39" s="26"/>
      <c r="S39" s="60" t="s">
        <v>2095</v>
      </c>
      <c r="T39" s="30"/>
      <c r="U39" s="26">
        <v>1344</v>
      </c>
      <c r="V39" s="28">
        <v>672</v>
      </c>
      <c r="W39" s="26">
        <v>72</v>
      </c>
      <c r="X39" s="26">
        <f t="shared" si="0"/>
        <v>864</v>
      </c>
      <c r="Y39" s="71"/>
      <c r="Z39" s="38" t="s">
        <v>2125</v>
      </c>
      <c r="AA39" s="38" t="s">
        <v>2095</v>
      </c>
      <c r="AB39" s="38" t="s">
        <v>2095</v>
      </c>
      <c r="AC39" s="38" t="s">
        <v>2127</v>
      </c>
      <c r="AD39" s="26" t="s">
        <v>2512</v>
      </c>
      <c r="AE39" s="38" t="s">
        <v>2129</v>
      </c>
      <c r="AF39" s="26" t="s">
        <v>2098</v>
      </c>
      <c r="AG39" s="53" t="s">
        <v>2095</v>
      </c>
      <c r="AH39" s="59">
        <v>4</v>
      </c>
      <c r="AI39" s="26" t="s">
        <v>2130</v>
      </c>
      <c r="AJ39" s="82"/>
      <c r="AK39" s="37">
        <v>311</v>
      </c>
      <c r="AL39" s="26">
        <v>1</v>
      </c>
      <c r="AM39" s="26">
        <v>3</v>
      </c>
      <c r="AN39" s="92">
        <v>0.41226253798295459</v>
      </c>
      <c r="AO39" s="26" t="s">
        <v>2337</v>
      </c>
      <c r="AP39" s="81"/>
    </row>
    <row r="40" spans="1:42" hidden="1" x14ac:dyDescent="0.35">
      <c r="A40" s="31">
        <v>28</v>
      </c>
      <c r="B40" s="12" t="s">
        <v>145</v>
      </c>
      <c r="C40" s="12" t="s">
        <v>249</v>
      </c>
      <c r="D40" s="8" t="s">
        <v>2344</v>
      </c>
      <c r="E40" s="8" t="s">
        <v>252</v>
      </c>
      <c r="F40" s="90" t="s">
        <v>2419</v>
      </c>
      <c r="G40" s="9">
        <v>1</v>
      </c>
      <c r="H40" s="26"/>
      <c r="I40" s="66" t="s">
        <v>55</v>
      </c>
      <c r="J40" s="202" t="s">
        <v>44</v>
      </c>
      <c r="K40" s="26">
        <v>1967</v>
      </c>
      <c r="L40" s="67">
        <v>470</v>
      </c>
      <c r="M40" s="67"/>
      <c r="N40" s="67">
        <v>220</v>
      </c>
      <c r="O40" s="26"/>
      <c r="P40" s="26"/>
      <c r="Q40" s="27">
        <v>0.87671232876712324</v>
      </c>
      <c r="R40" s="26"/>
      <c r="S40" s="60" t="s">
        <v>2095</v>
      </c>
      <c r="T40" s="30"/>
      <c r="U40" s="26">
        <v>1443</v>
      </c>
      <c r="V40" s="28">
        <v>721.5</v>
      </c>
      <c r="W40" s="26">
        <v>59</v>
      </c>
      <c r="X40" s="26">
        <f t="shared" si="0"/>
        <v>708</v>
      </c>
      <c r="Y40" s="71"/>
      <c r="Z40" s="38" t="s">
        <v>2171</v>
      </c>
      <c r="AA40" s="38" t="s">
        <v>2095</v>
      </c>
      <c r="AB40" s="38" t="s">
        <v>2126</v>
      </c>
      <c r="AC40" s="38" t="s">
        <v>2127</v>
      </c>
      <c r="AD40" s="26"/>
      <c r="AE40" s="38" t="s">
        <v>2095</v>
      </c>
      <c r="AF40" s="26" t="s">
        <v>2098</v>
      </c>
      <c r="AG40" s="53" t="s">
        <v>2095</v>
      </c>
      <c r="AH40" s="59">
        <v>5</v>
      </c>
      <c r="AI40" s="26" t="s">
        <v>2130</v>
      </c>
      <c r="AJ40" s="82"/>
      <c r="AK40" s="37">
        <v>260</v>
      </c>
      <c r="AL40" s="26">
        <v>0</v>
      </c>
      <c r="AM40" s="26">
        <v>5</v>
      </c>
      <c r="AN40" s="92">
        <v>2.8067478126893941</v>
      </c>
      <c r="AO40" s="26" t="s">
        <v>2346</v>
      </c>
      <c r="AP40" s="81"/>
    </row>
    <row r="41" spans="1:42" ht="29" hidden="1" x14ac:dyDescent="0.35">
      <c r="A41" s="35">
        <v>5</v>
      </c>
      <c r="B41" s="8" t="s">
        <v>1649</v>
      </c>
      <c r="C41" s="12" t="s">
        <v>1778</v>
      </c>
      <c r="D41" s="8" t="s">
        <v>2517</v>
      </c>
      <c r="E41" s="9" t="s">
        <v>1781</v>
      </c>
      <c r="F41" s="90" t="s">
        <v>2518</v>
      </c>
      <c r="G41" s="9" t="s">
        <v>2511</v>
      </c>
      <c r="H41" s="26" t="s">
        <v>2124</v>
      </c>
      <c r="I41" s="66" t="s">
        <v>36</v>
      </c>
      <c r="J41" s="202" t="s">
        <v>37</v>
      </c>
      <c r="K41" s="26">
        <v>1969</v>
      </c>
      <c r="L41" s="67">
        <v>300</v>
      </c>
      <c r="M41" s="67"/>
      <c r="N41" s="67" t="e">
        <v>#N/A</v>
      </c>
      <c r="O41" s="26"/>
      <c r="P41" s="26"/>
      <c r="Q41" s="27">
        <v>0.26315789473684209</v>
      </c>
      <c r="R41" s="26"/>
      <c r="S41" s="60" t="s">
        <v>2095</v>
      </c>
      <c r="T41" s="30"/>
      <c r="U41" s="26">
        <v>687</v>
      </c>
      <c r="V41" s="28">
        <v>343.5</v>
      </c>
      <c r="W41" s="26">
        <v>45</v>
      </c>
      <c r="X41" s="26">
        <f t="shared" si="0"/>
        <v>540</v>
      </c>
      <c r="Y41" s="71"/>
      <c r="Z41" s="38" t="s">
        <v>2096</v>
      </c>
      <c r="AA41" s="38" t="s">
        <v>2097</v>
      </c>
      <c r="AB41" s="38" t="s">
        <v>2126</v>
      </c>
      <c r="AC41" s="38" t="s">
        <v>2127</v>
      </c>
      <c r="AD41" s="26" t="s">
        <v>2165</v>
      </c>
      <c r="AE41" s="38" t="s">
        <v>2095</v>
      </c>
      <c r="AF41" s="14" t="s">
        <v>2095</v>
      </c>
      <c r="AG41" s="53" t="s">
        <v>2095</v>
      </c>
      <c r="AH41" s="59">
        <v>4</v>
      </c>
      <c r="AI41" s="37" t="s">
        <v>2127</v>
      </c>
      <c r="AJ41" s="82"/>
      <c r="AK41" s="37">
        <v>318</v>
      </c>
      <c r="AL41" s="26">
        <v>4</v>
      </c>
      <c r="AM41" s="26">
        <v>14</v>
      </c>
      <c r="AN41" s="92">
        <v>0.71311057696969704</v>
      </c>
      <c r="AO41" s="26" t="s">
        <v>2473</v>
      </c>
      <c r="AP41" s="81"/>
    </row>
    <row r="42" spans="1:42" ht="29" hidden="1" x14ac:dyDescent="0.35">
      <c r="A42" s="35">
        <v>10</v>
      </c>
      <c r="B42" s="8" t="s">
        <v>1083</v>
      </c>
      <c r="C42" s="8" t="s">
        <v>1327</v>
      </c>
      <c r="D42" s="8" t="s">
        <v>2208</v>
      </c>
      <c r="E42" s="9" t="s">
        <v>1330</v>
      </c>
      <c r="F42" s="90" t="s">
        <v>2420</v>
      </c>
      <c r="G42" s="9">
        <v>2</v>
      </c>
      <c r="H42" s="26" t="s">
        <v>2137</v>
      </c>
      <c r="I42" s="66" t="s">
        <v>62</v>
      </c>
      <c r="J42" s="202" t="s">
        <v>37</v>
      </c>
      <c r="K42" s="26">
        <v>1994</v>
      </c>
      <c r="L42" s="67">
        <v>600</v>
      </c>
      <c r="M42" s="67"/>
      <c r="N42" s="67">
        <v>384</v>
      </c>
      <c r="O42" s="26"/>
      <c r="P42" s="26"/>
      <c r="Q42" s="27">
        <v>1</v>
      </c>
      <c r="R42" s="26"/>
      <c r="S42" s="60" t="s">
        <v>2107</v>
      </c>
      <c r="T42" s="30"/>
      <c r="U42" s="26">
        <v>1522</v>
      </c>
      <c r="V42" s="28">
        <v>761</v>
      </c>
      <c r="W42" s="26">
        <v>73</v>
      </c>
      <c r="X42" s="26">
        <f t="shared" si="0"/>
        <v>876</v>
      </c>
      <c r="Y42" s="71"/>
      <c r="Z42" s="38" t="s">
        <v>2125</v>
      </c>
      <c r="AA42" s="38" t="s">
        <v>2095</v>
      </c>
      <c r="AB42" s="38" t="s">
        <v>2126</v>
      </c>
      <c r="AC42" s="38" t="s">
        <v>2127</v>
      </c>
      <c r="AD42" s="26" t="s">
        <v>2182</v>
      </c>
      <c r="AE42" s="38" t="s">
        <v>2095</v>
      </c>
      <c r="AF42" s="14" t="s">
        <v>2095</v>
      </c>
      <c r="AG42" s="53" t="s">
        <v>2095</v>
      </c>
      <c r="AH42" s="59">
        <v>4</v>
      </c>
      <c r="AI42" s="37" t="s">
        <v>2127</v>
      </c>
      <c r="AJ42" s="82"/>
      <c r="AK42" s="37">
        <v>822</v>
      </c>
      <c r="AL42" s="26">
        <v>5</v>
      </c>
      <c r="AM42" s="26">
        <v>13</v>
      </c>
      <c r="AN42" s="92">
        <v>0.49826376976893749</v>
      </c>
      <c r="AO42" s="26" t="s">
        <v>2177</v>
      </c>
      <c r="AP42" s="81"/>
    </row>
    <row r="43" spans="1:42" ht="29" hidden="1" x14ac:dyDescent="0.35">
      <c r="A43" s="35">
        <v>10</v>
      </c>
      <c r="B43" s="8" t="s">
        <v>1083</v>
      </c>
      <c r="C43" s="8" t="s">
        <v>1361</v>
      </c>
      <c r="D43" s="8" t="s">
        <v>2210</v>
      </c>
      <c r="E43" s="9" t="s">
        <v>1365</v>
      </c>
      <c r="F43" s="90" t="s">
        <v>2421</v>
      </c>
      <c r="G43" s="9">
        <v>2</v>
      </c>
      <c r="H43" s="26"/>
      <c r="I43" s="66" t="s">
        <v>486</v>
      </c>
      <c r="J43" s="202" t="s">
        <v>44</v>
      </c>
      <c r="K43" s="26">
        <v>1929</v>
      </c>
      <c r="L43" s="67">
        <v>925</v>
      </c>
      <c r="M43" s="67"/>
      <c r="N43" s="67">
        <v>0</v>
      </c>
      <c r="O43" s="26"/>
      <c r="P43" s="26"/>
      <c r="Q43" s="27">
        <v>0.82089552238805974</v>
      </c>
      <c r="R43" s="26"/>
      <c r="S43" s="60" t="s">
        <v>2095</v>
      </c>
      <c r="T43" s="30"/>
      <c r="U43" s="26">
        <v>3039</v>
      </c>
      <c r="V43" s="28">
        <v>1519.5</v>
      </c>
      <c r="W43" s="26">
        <v>126</v>
      </c>
      <c r="X43" s="26">
        <f t="shared" si="0"/>
        <v>1512</v>
      </c>
      <c r="Y43" s="71"/>
      <c r="Z43" s="38" t="s">
        <v>2116</v>
      </c>
      <c r="AA43" s="38" t="s">
        <v>2095</v>
      </c>
      <c r="AB43" s="38" t="s">
        <v>2126</v>
      </c>
      <c r="AC43" s="38" t="s">
        <v>2127</v>
      </c>
      <c r="AD43" s="26" t="s">
        <v>2186</v>
      </c>
      <c r="AE43" s="38" t="s">
        <v>2095</v>
      </c>
      <c r="AF43" s="14" t="s">
        <v>2095</v>
      </c>
      <c r="AG43" s="53" t="s">
        <v>2201</v>
      </c>
      <c r="AH43" s="59">
        <v>4</v>
      </c>
      <c r="AI43" s="37" t="s">
        <v>2127</v>
      </c>
      <c r="AJ43" s="82"/>
      <c r="AK43" s="37">
        <v>822</v>
      </c>
      <c r="AL43" s="26">
        <v>3</v>
      </c>
      <c r="AM43" s="26">
        <v>12</v>
      </c>
      <c r="AN43" s="92">
        <v>0.39325235764204547</v>
      </c>
      <c r="AO43" s="26" t="s">
        <v>2212</v>
      </c>
      <c r="AP43" s="81"/>
    </row>
    <row r="44" spans="1:42" hidden="1" x14ac:dyDescent="0.35">
      <c r="A44" s="35">
        <v>23</v>
      </c>
      <c r="B44" s="8" t="s">
        <v>29</v>
      </c>
      <c r="C44" s="8" t="s">
        <v>543</v>
      </c>
      <c r="D44" s="8" t="s">
        <v>2422</v>
      </c>
      <c r="E44" s="8" t="s">
        <v>547</v>
      </c>
      <c r="F44" s="90" t="s">
        <v>2411</v>
      </c>
      <c r="G44" s="8">
        <v>3</v>
      </c>
      <c r="H44" s="26"/>
      <c r="I44" s="66" t="s">
        <v>43</v>
      </c>
      <c r="J44" s="202" t="s">
        <v>44</v>
      </c>
      <c r="K44" s="26">
        <v>1967</v>
      </c>
      <c r="L44" s="67">
        <v>293</v>
      </c>
      <c r="M44" s="67"/>
      <c r="N44" s="67">
        <v>327</v>
      </c>
      <c r="O44" s="26"/>
      <c r="P44" s="26"/>
      <c r="Q44" s="27">
        <v>1</v>
      </c>
      <c r="R44" s="26"/>
      <c r="S44" s="60" t="s">
        <v>2107</v>
      </c>
      <c r="T44" s="30"/>
      <c r="U44" s="26">
        <v>226</v>
      </c>
      <c r="V44" s="28">
        <v>113</v>
      </c>
      <c r="W44" s="26">
        <v>29</v>
      </c>
      <c r="X44" s="26">
        <f t="shared" si="0"/>
        <v>348</v>
      </c>
      <c r="Y44" s="71"/>
      <c r="Z44" s="38" t="s">
        <v>2096</v>
      </c>
      <c r="AA44" s="38" t="s">
        <v>2097</v>
      </c>
      <c r="AB44" s="38" t="s">
        <v>2117</v>
      </c>
      <c r="AC44" s="38" t="s">
        <v>2127</v>
      </c>
      <c r="AD44" s="26"/>
      <c r="AE44" s="38" t="s">
        <v>2095</v>
      </c>
      <c r="AF44" s="14" t="s">
        <v>2095</v>
      </c>
      <c r="AG44" s="53" t="s">
        <v>2095</v>
      </c>
      <c r="AH44" s="59">
        <v>4</v>
      </c>
      <c r="AI44" s="37" t="s">
        <v>2127</v>
      </c>
      <c r="AJ44" s="82"/>
      <c r="AK44" s="37">
        <v>486</v>
      </c>
      <c r="AL44" s="26">
        <v>1</v>
      </c>
      <c r="AM44" s="26">
        <v>4</v>
      </c>
      <c r="AN44" s="92">
        <v>0.92259092828598488</v>
      </c>
      <c r="AO44" s="26" t="s">
        <v>2280</v>
      </c>
      <c r="AP44" s="81"/>
    </row>
    <row r="45" spans="1:42" hidden="1" x14ac:dyDescent="0.35">
      <c r="A45" s="31">
        <v>30</v>
      </c>
      <c r="B45" s="12" t="s">
        <v>145</v>
      </c>
      <c r="C45" s="12" t="s">
        <v>177</v>
      </c>
      <c r="D45" s="8" t="s">
        <v>2362</v>
      </c>
      <c r="E45" s="8" t="s">
        <v>181</v>
      </c>
      <c r="F45" s="90" t="s">
        <v>2423</v>
      </c>
      <c r="G45" s="8">
        <v>2</v>
      </c>
      <c r="H45" s="26"/>
      <c r="I45" s="66" t="s">
        <v>62</v>
      </c>
      <c r="J45" s="202" t="s">
        <v>37</v>
      </c>
      <c r="K45" s="26">
        <v>1995</v>
      </c>
      <c r="L45" s="67">
        <v>809</v>
      </c>
      <c r="M45" s="67"/>
      <c r="N45" s="67">
        <v>507</v>
      </c>
      <c r="O45" s="26"/>
      <c r="P45" s="26"/>
      <c r="Q45" s="27">
        <v>1</v>
      </c>
      <c r="R45" s="26"/>
      <c r="S45" s="60" t="s">
        <v>2107</v>
      </c>
      <c r="T45" s="30"/>
      <c r="U45" s="26">
        <v>2216</v>
      </c>
      <c r="V45" s="28">
        <v>1108</v>
      </c>
      <c r="W45" s="26">
        <v>92</v>
      </c>
      <c r="X45" s="26">
        <f t="shared" si="0"/>
        <v>1104</v>
      </c>
      <c r="Y45" s="71"/>
      <c r="Z45" s="38" t="s">
        <v>2116</v>
      </c>
      <c r="AA45" s="38" t="s">
        <v>2095</v>
      </c>
      <c r="AB45" s="38" t="s">
        <v>2126</v>
      </c>
      <c r="AC45" s="38" t="s">
        <v>2127</v>
      </c>
      <c r="AD45" s="26" t="s">
        <v>2364</v>
      </c>
      <c r="AE45" s="38" t="s">
        <v>2095</v>
      </c>
      <c r="AF45" s="14" t="s">
        <v>2095</v>
      </c>
      <c r="AG45" s="53" t="s">
        <v>2201</v>
      </c>
      <c r="AH45" s="59">
        <v>4</v>
      </c>
      <c r="AI45" s="37" t="s">
        <v>2127</v>
      </c>
      <c r="AJ45" s="82"/>
      <c r="AK45" s="37">
        <v>197</v>
      </c>
      <c r="AL45" s="26">
        <v>0</v>
      </c>
      <c r="AM45" s="26">
        <v>7</v>
      </c>
      <c r="AN45" s="92">
        <v>0.50744740967613444</v>
      </c>
      <c r="AO45" s="26" t="s">
        <v>2365</v>
      </c>
      <c r="AP45" s="81"/>
    </row>
    <row r="46" spans="1:42" ht="29" hidden="1" x14ac:dyDescent="0.35">
      <c r="A46" s="35">
        <v>11</v>
      </c>
      <c r="B46" s="8" t="s">
        <v>1083</v>
      </c>
      <c r="C46" s="8" t="s">
        <v>1238</v>
      </c>
      <c r="D46" s="8" t="s">
        <v>2222</v>
      </c>
      <c r="E46" s="9" t="s">
        <v>1242</v>
      </c>
      <c r="F46" s="90" t="s">
        <v>2401</v>
      </c>
      <c r="G46" s="9">
        <v>2</v>
      </c>
      <c r="H46" s="26"/>
      <c r="I46" s="66" t="s">
        <v>486</v>
      </c>
      <c r="J46" s="202" t="s">
        <v>44</v>
      </c>
      <c r="K46" s="26">
        <v>1972</v>
      </c>
      <c r="L46" s="67">
        <v>450</v>
      </c>
      <c r="M46" s="67"/>
      <c r="N46" s="67">
        <v>160</v>
      </c>
      <c r="O46" s="26"/>
      <c r="P46" s="26"/>
      <c r="Q46" s="27">
        <v>0.87662337662337664</v>
      </c>
      <c r="R46" s="26"/>
      <c r="S46" s="60" t="s">
        <v>2107</v>
      </c>
      <c r="T46" s="30"/>
      <c r="U46" s="26">
        <v>3693</v>
      </c>
      <c r="V46" s="28">
        <v>1846.5</v>
      </c>
      <c r="W46" s="26">
        <v>139</v>
      </c>
      <c r="X46" s="26">
        <f t="shared" si="0"/>
        <v>1668</v>
      </c>
      <c r="Y46" s="71"/>
      <c r="Z46" s="38" t="s">
        <v>2116</v>
      </c>
      <c r="AA46" s="38" t="s">
        <v>2095</v>
      </c>
      <c r="AB46" s="38" t="s">
        <v>2117</v>
      </c>
      <c r="AC46" s="38" t="s">
        <v>2127</v>
      </c>
      <c r="AD46" s="26" t="s">
        <v>2186</v>
      </c>
      <c r="AE46" s="38" t="s">
        <v>2095</v>
      </c>
      <c r="AF46" s="14" t="s">
        <v>2095</v>
      </c>
      <c r="AG46" s="53" t="s">
        <v>2095</v>
      </c>
      <c r="AH46" s="59">
        <v>3</v>
      </c>
      <c r="AI46" s="37" t="s">
        <v>2127</v>
      </c>
      <c r="AJ46" s="82"/>
      <c r="AK46" s="37">
        <v>479</v>
      </c>
      <c r="AL46" s="26">
        <v>3</v>
      </c>
      <c r="AM46" s="26">
        <v>8</v>
      </c>
      <c r="AN46" s="92">
        <v>0.46454636583143943</v>
      </c>
      <c r="AO46" s="26" t="s">
        <v>2193</v>
      </c>
      <c r="AP46" s="81"/>
    </row>
    <row r="47" spans="1:42" hidden="1" x14ac:dyDescent="0.35">
      <c r="A47" s="31">
        <v>24</v>
      </c>
      <c r="B47" s="12" t="s">
        <v>145</v>
      </c>
      <c r="C47" s="12" t="s">
        <v>495</v>
      </c>
      <c r="D47" s="8" t="s">
        <v>2319</v>
      </c>
      <c r="E47" s="8" t="s">
        <v>499</v>
      </c>
      <c r="F47" s="90" t="s">
        <v>2424</v>
      </c>
      <c r="G47" s="8">
        <v>2</v>
      </c>
      <c r="H47" s="26"/>
      <c r="I47" s="66" t="s">
        <v>62</v>
      </c>
      <c r="J47" s="202" t="s">
        <v>37</v>
      </c>
      <c r="K47" s="26">
        <v>1917</v>
      </c>
      <c r="L47" s="67">
        <v>284</v>
      </c>
      <c r="M47" s="67"/>
      <c r="N47" s="67">
        <v>255</v>
      </c>
      <c r="O47" s="26"/>
      <c r="P47" s="26"/>
      <c r="Q47" s="27">
        <v>1</v>
      </c>
      <c r="R47" s="26"/>
      <c r="S47" s="60" t="s">
        <v>2107</v>
      </c>
      <c r="T47" s="30"/>
      <c r="U47" s="26">
        <v>1373</v>
      </c>
      <c r="V47" s="28">
        <v>686.5</v>
      </c>
      <c r="W47" s="26">
        <v>64</v>
      </c>
      <c r="X47" s="26">
        <f t="shared" si="0"/>
        <v>768</v>
      </c>
      <c r="Y47" s="71"/>
      <c r="Z47" s="38" t="s">
        <v>2116</v>
      </c>
      <c r="AA47" s="38" t="s">
        <v>2095</v>
      </c>
      <c r="AB47" s="38" t="s">
        <v>2126</v>
      </c>
      <c r="AC47" s="38" t="s">
        <v>2127</v>
      </c>
      <c r="AD47" s="26" t="s">
        <v>2198</v>
      </c>
      <c r="AE47" s="38" t="s">
        <v>2095</v>
      </c>
      <c r="AF47" s="14" t="s">
        <v>2095</v>
      </c>
      <c r="AG47" s="53" t="s">
        <v>2095</v>
      </c>
      <c r="AH47" s="59">
        <v>3</v>
      </c>
      <c r="AI47" s="37" t="s">
        <v>2127</v>
      </c>
      <c r="AJ47" s="82"/>
      <c r="AK47" s="37">
        <v>271</v>
      </c>
      <c r="AL47" s="26">
        <v>2</v>
      </c>
      <c r="AM47" s="26">
        <v>6</v>
      </c>
      <c r="AN47" s="92">
        <v>0.76998190934658894</v>
      </c>
      <c r="AO47" s="26" t="s">
        <v>2318</v>
      </c>
      <c r="AP47" s="81"/>
    </row>
    <row r="48" spans="1:42" hidden="1" x14ac:dyDescent="0.35">
      <c r="A48" s="35">
        <v>4</v>
      </c>
      <c r="B48" s="8" t="s">
        <v>1649</v>
      </c>
      <c r="C48" s="8" t="s">
        <v>1820</v>
      </c>
      <c r="D48" s="8" t="s">
        <v>2519</v>
      </c>
      <c r="E48" s="9" t="s">
        <v>1824</v>
      </c>
      <c r="F48" s="90" t="s">
        <v>2393</v>
      </c>
      <c r="G48" s="9"/>
      <c r="H48" s="26"/>
      <c r="I48" s="66" t="s">
        <v>43</v>
      </c>
      <c r="J48" s="202" t="s">
        <v>44</v>
      </c>
      <c r="K48" s="26">
        <v>0</v>
      </c>
      <c r="L48" s="67">
        <v>93</v>
      </c>
      <c r="M48" s="67"/>
      <c r="N48" s="67">
        <v>93</v>
      </c>
      <c r="O48" s="26"/>
      <c r="P48" s="26"/>
      <c r="Q48" s="27">
        <v>1</v>
      </c>
      <c r="R48" s="26"/>
      <c r="S48" s="60" t="s">
        <v>2095</v>
      </c>
      <c r="T48" s="30"/>
      <c r="U48" s="26">
        <v>246</v>
      </c>
      <c r="V48" s="28">
        <v>123</v>
      </c>
      <c r="W48" s="26">
        <v>13</v>
      </c>
      <c r="X48" s="26">
        <f t="shared" si="0"/>
        <v>156</v>
      </c>
      <c r="Y48" s="71"/>
      <c r="Z48" s="38" t="s">
        <v>2116</v>
      </c>
      <c r="AA48" s="38" t="s">
        <v>2095</v>
      </c>
      <c r="AB48" s="38" t="s">
        <v>2095</v>
      </c>
      <c r="AC48" s="38" t="s">
        <v>2127</v>
      </c>
      <c r="AD48" s="26"/>
      <c r="AE48" s="38" t="s">
        <v>2095</v>
      </c>
      <c r="AF48" s="14" t="s">
        <v>2095</v>
      </c>
      <c r="AG48" s="53" t="s">
        <v>2095</v>
      </c>
      <c r="AH48" s="59">
        <v>2</v>
      </c>
      <c r="AI48" s="37" t="s">
        <v>2127</v>
      </c>
      <c r="AJ48" s="82"/>
      <c r="AK48" s="37">
        <v>260</v>
      </c>
      <c r="AL48" s="26">
        <v>3</v>
      </c>
      <c r="AM48" s="26">
        <v>23</v>
      </c>
      <c r="AN48" s="92">
        <v>0.32836813755303029</v>
      </c>
      <c r="AO48" s="26" t="s">
        <v>2149</v>
      </c>
      <c r="AP48" s="81"/>
    </row>
    <row r="49" spans="1:42" hidden="1" x14ac:dyDescent="0.35">
      <c r="A49" s="35">
        <v>12</v>
      </c>
      <c r="B49" s="8" t="s">
        <v>1083</v>
      </c>
      <c r="C49" s="8" t="s">
        <v>1106</v>
      </c>
      <c r="D49" s="8" t="s">
        <v>2234</v>
      </c>
      <c r="E49" s="9" t="s">
        <v>1110</v>
      </c>
      <c r="F49" s="90" t="s">
        <v>2425</v>
      </c>
      <c r="G49" s="9">
        <v>2</v>
      </c>
      <c r="H49" s="26"/>
      <c r="I49" s="66" t="s">
        <v>36</v>
      </c>
      <c r="J49" s="202" t="s">
        <v>37</v>
      </c>
      <c r="K49" s="26">
        <v>1974</v>
      </c>
      <c r="L49" s="67">
        <v>300</v>
      </c>
      <c r="M49" s="67"/>
      <c r="N49" s="67">
        <v>356</v>
      </c>
      <c r="O49" s="26"/>
      <c r="P49" s="26" t="s">
        <v>2106</v>
      </c>
      <c r="Q49" s="27">
        <v>0.98780487804878048</v>
      </c>
      <c r="R49" s="26"/>
      <c r="S49" s="60" t="s">
        <v>2107</v>
      </c>
      <c r="T49" s="30"/>
      <c r="U49" s="26">
        <v>1848</v>
      </c>
      <c r="V49" s="28">
        <v>924</v>
      </c>
      <c r="W49" s="26">
        <v>75</v>
      </c>
      <c r="X49" s="26">
        <f t="shared" si="0"/>
        <v>900</v>
      </c>
      <c r="Y49" s="71"/>
      <c r="Z49" s="38" t="s">
        <v>2102</v>
      </c>
      <c r="AA49" s="38" t="s">
        <v>2095</v>
      </c>
      <c r="AB49" s="38" t="s">
        <v>2095</v>
      </c>
      <c r="AC49" s="38" t="s">
        <v>2127</v>
      </c>
      <c r="AD49" s="26" t="s">
        <v>2198</v>
      </c>
      <c r="AE49" s="38" t="s">
        <v>2129</v>
      </c>
      <c r="AF49" s="14" t="s">
        <v>2095</v>
      </c>
      <c r="AG49" s="53" t="s">
        <v>2095</v>
      </c>
      <c r="AH49" s="59">
        <v>2</v>
      </c>
      <c r="AI49" s="37" t="s">
        <v>2127</v>
      </c>
      <c r="AJ49" s="82"/>
      <c r="AK49" s="37">
        <v>650</v>
      </c>
      <c r="AL49" s="26">
        <v>2</v>
      </c>
      <c r="AM49" s="26">
        <v>12</v>
      </c>
      <c r="AN49" s="92">
        <v>0.32986384935795454</v>
      </c>
      <c r="AO49" s="26" t="s">
        <v>2177</v>
      </c>
      <c r="AP49" s="81"/>
    </row>
    <row r="50" spans="1:42" hidden="1" x14ac:dyDescent="0.35">
      <c r="A50" s="35">
        <v>12</v>
      </c>
      <c r="B50" s="8" t="s">
        <v>1083</v>
      </c>
      <c r="C50" s="8" t="s">
        <v>1136</v>
      </c>
      <c r="D50" s="8" t="s">
        <v>2426</v>
      </c>
      <c r="E50" s="9" t="s">
        <v>1140</v>
      </c>
      <c r="F50" s="90" t="s">
        <v>2520</v>
      </c>
      <c r="G50" s="8">
        <v>3</v>
      </c>
      <c r="H50" s="26"/>
      <c r="I50" s="66" t="s">
        <v>412</v>
      </c>
      <c r="J50" s="202" t="s">
        <v>44</v>
      </c>
      <c r="K50" s="26">
        <v>1974</v>
      </c>
      <c r="L50" s="67">
        <v>206</v>
      </c>
      <c r="M50" s="67"/>
      <c r="N50" s="67">
        <v>187</v>
      </c>
      <c r="O50" s="26"/>
      <c r="P50" s="26"/>
      <c r="Q50" s="27">
        <v>0.7678571428571429</v>
      </c>
      <c r="R50" s="26"/>
      <c r="S50" s="60" t="s">
        <v>2107</v>
      </c>
      <c r="T50" s="30"/>
      <c r="U50" s="26">
        <v>830</v>
      </c>
      <c r="V50" s="28">
        <v>415</v>
      </c>
      <c r="W50" s="26">
        <v>54</v>
      </c>
      <c r="X50" s="26">
        <f t="shared" si="0"/>
        <v>648</v>
      </c>
      <c r="Y50" s="71"/>
      <c r="Z50" s="38" t="s">
        <v>2096</v>
      </c>
      <c r="AA50" s="38" t="s">
        <v>2097</v>
      </c>
      <c r="AB50" s="38" t="s">
        <v>2095</v>
      </c>
      <c r="AC50" s="38" t="s">
        <v>2127</v>
      </c>
      <c r="AD50" s="26"/>
      <c r="AE50" s="38" t="s">
        <v>2129</v>
      </c>
      <c r="AF50" s="14" t="s">
        <v>2095</v>
      </c>
      <c r="AG50" s="53" t="s">
        <v>2095</v>
      </c>
      <c r="AH50" s="59">
        <v>2</v>
      </c>
      <c r="AI50" s="37" t="s">
        <v>2127</v>
      </c>
      <c r="AJ50" s="82"/>
      <c r="AK50" s="37">
        <v>650</v>
      </c>
      <c r="AL50" s="26">
        <v>3</v>
      </c>
      <c r="AM50" s="26">
        <v>9</v>
      </c>
      <c r="AN50" s="92">
        <v>0.25044214346969507</v>
      </c>
      <c r="AO50" s="26" t="s">
        <v>2177</v>
      </c>
      <c r="AP50" s="81"/>
    </row>
    <row r="51" spans="1:42" ht="43.5" hidden="1" x14ac:dyDescent="0.35">
      <c r="A51" s="31">
        <v>13</v>
      </c>
      <c r="B51" s="12" t="s">
        <v>29</v>
      </c>
      <c r="C51" s="12" t="s">
        <v>1071</v>
      </c>
      <c r="D51" s="8" t="s">
        <v>2521</v>
      </c>
      <c r="E51" s="8" t="s">
        <v>1075</v>
      </c>
      <c r="F51" s="90" t="s">
        <v>2483</v>
      </c>
      <c r="G51" s="8"/>
      <c r="H51" s="26"/>
      <c r="I51" s="66" t="s">
        <v>36</v>
      </c>
      <c r="J51" s="202" t="s">
        <v>37</v>
      </c>
      <c r="K51" s="26">
        <v>1921</v>
      </c>
      <c r="L51" s="67">
        <v>200</v>
      </c>
      <c r="M51" s="67" t="s">
        <v>2522</v>
      </c>
      <c r="N51" s="67">
        <v>159</v>
      </c>
      <c r="O51" s="26"/>
      <c r="P51" s="26" t="s">
        <v>2106</v>
      </c>
      <c r="Q51" s="27">
        <v>0.87323943661971826</v>
      </c>
      <c r="R51" s="26"/>
      <c r="S51" s="60" t="s">
        <v>2095</v>
      </c>
      <c r="T51" s="30"/>
      <c r="U51" s="26">
        <v>1601</v>
      </c>
      <c r="V51" s="28">
        <v>800.5</v>
      </c>
      <c r="W51" s="26">
        <v>69</v>
      </c>
      <c r="X51" s="26">
        <f t="shared" si="0"/>
        <v>828</v>
      </c>
      <c r="Y51" s="71"/>
      <c r="Z51" s="38" t="s">
        <v>2116</v>
      </c>
      <c r="AA51" s="38" t="s">
        <v>2095</v>
      </c>
      <c r="AB51" s="38" t="s">
        <v>2095</v>
      </c>
      <c r="AC51" s="38" t="s">
        <v>2127</v>
      </c>
      <c r="AD51" s="26"/>
      <c r="AE51" s="38" t="s">
        <v>2095</v>
      </c>
      <c r="AF51" s="14" t="s">
        <v>2095</v>
      </c>
      <c r="AG51" s="53" t="s">
        <v>2095</v>
      </c>
      <c r="AH51" s="59">
        <v>2</v>
      </c>
      <c r="AI51" s="37" t="s">
        <v>2127</v>
      </c>
      <c r="AJ51" s="82"/>
      <c r="AK51" s="37">
        <v>180</v>
      </c>
      <c r="AL51" s="26">
        <v>10</v>
      </c>
      <c r="AM51" s="26">
        <v>14</v>
      </c>
      <c r="AN51" s="92">
        <v>0.58008216676325564</v>
      </c>
      <c r="AO51" s="26" t="s">
        <v>2238</v>
      </c>
      <c r="AP51" s="81"/>
    </row>
    <row r="52" spans="1:42" hidden="1" x14ac:dyDescent="0.35">
      <c r="A52" s="35">
        <v>14</v>
      </c>
      <c r="B52" s="8" t="s">
        <v>29</v>
      </c>
      <c r="C52" s="8" t="s">
        <v>991</v>
      </c>
      <c r="D52" s="8" t="s">
        <v>2523</v>
      </c>
      <c r="E52" s="9" t="s">
        <v>995</v>
      </c>
      <c r="F52" s="90" t="s">
        <v>2524</v>
      </c>
      <c r="G52" s="9"/>
      <c r="H52" s="26"/>
      <c r="I52" s="66" t="s">
        <v>486</v>
      </c>
      <c r="J52" s="202" t="s">
        <v>44</v>
      </c>
      <c r="K52" s="26">
        <v>1903</v>
      </c>
      <c r="L52" s="67">
        <v>445</v>
      </c>
      <c r="M52" s="67"/>
      <c r="N52" s="67">
        <v>74</v>
      </c>
      <c r="O52" s="26"/>
      <c r="P52" s="26"/>
      <c r="Q52" s="27">
        <v>0.81818181818181823</v>
      </c>
      <c r="R52" s="26"/>
      <c r="S52" s="60" t="s">
        <v>2095</v>
      </c>
      <c r="T52" s="30"/>
      <c r="U52" s="26">
        <v>1849</v>
      </c>
      <c r="V52" s="28">
        <v>924.5</v>
      </c>
      <c r="W52" s="26">
        <v>75</v>
      </c>
      <c r="X52" s="26">
        <f t="shared" si="0"/>
        <v>900</v>
      </c>
      <c r="Y52" s="71"/>
      <c r="Z52" s="38" t="s">
        <v>2116</v>
      </c>
      <c r="AA52" s="38" t="s">
        <v>2095</v>
      </c>
      <c r="AB52" s="38" t="s">
        <v>2095</v>
      </c>
      <c r="AC52" s="38" t="s">
        <v>2127</v>
      </c>
      <c r="AD52" s="26"/>
      <c r="AE52" s="38" t="s">
        <v>2095</v>
      </c>
      <c r="AF52" s="14" t="s">
        <v>2095</v>
      </c>
      <c r="AG52" s="53" t="s">
        <v>2095</v>
      </c>
      <c r="AH52" s="59">
        <v>2</v>
      </c>
      <c r="AI52" s="37" t="s">
        <v>2127</v>
      </c>
      <c r="AJ52" s="82"/>
      <c r="AK52" s="37">
        <v>243</v>
      </c>
      <c r="AL52" s="26">
        <v>3</v>
      </c>
      <c r="AM52" s="26">
        <v>10</v>
      </c>
      <c r="AN52" s="92">
        <v>1.286797291691286</v>
      </c>
      <c r="AO52" s="26" t="s">
        <v>2250</v>
      </c>
      <c r="AP52" s="81"/>
    </row>
    <row r="53" spans="1:42" hidden="1" x14ac:dyDescent="0.35">
      <c r="A53" s="31">
        <v>16</v>
      </c>
      <c r="B53" s="12" t="s">
        <v>29</v>
      </c>
      <c r="C53" s="12" t="s">
        <v>858</v>
      </c>
      <c r="D53" s="8" t="s">
        <v>2267</v>
      </c>
      <c r="E53" s="8" t="s">
        <v>861</v>
      </c>
      <c r="F53" s="90" t="s">
        <v>2427</v>
      </c>
      <c r="G53" s="8">
        <v>2</v>
      </c>
      <c r="H53" s="26" t="s">
        <v>2148</v>
      </c>
      <c r="I53" s="66" t="s">
        <v>862</v>
      </c>
      <c r="J53" s="202" t="s">
        <v>44</v>
      </c>
      <c r="K53" s="26">
        <v>1976</v>
      </c>
      <c r="L53" s="67">
        <v>718</v>
      </c>
      <c r="M53" s="67"/>
      <c r="N53" s="67">
        <v>693</v>
      </c>
      <c r="O53" s="26"/>
      <c r="P53" s="26"/>
      <c r="Q53" s="27">
        <v>0.69343065693430661</v>
      </c>
      <c r="R53" s="26"/>
      <c r="S53" s="60" t="s">
        <v>2107</v>
      </c>
      <c r="T53" s="30"/>
      <c r="U53" s="26">
        <v>3262</v>
      </c>
      <c r="V53" s="28">
        <v>1631</v>
      </c>
      <c r="W53" s="26">
        <v>185</v>
      </c>
      <c r="X53" s="26">
        <f t="shared" si="0"/>
        <v>2220</v>
      </c>
      <c r="Y53" s="71"/>
      <c r="Z53" s="38" t="s">
        <v>2116</v>
      </c>
      <c r="AA53" s="38" t="s">
        <v>2095</v>
      </c>
      <c r="AB53" s="38" t="s">
        <v>2095</v>
      </c>
      <c r="AC53" s="38" t="s">
        <v>2127</v>
      </c>
      <c r="AD53" s="26" t="s">
        <v>2269</v>
      </c>
      <c r="AE53" s="38" t="s">
        <v>2095</v>
      </c>
      <c r="AF53" s="14" t="s">
        <v>2095</v>
      </c>
      <c r="AG53" s="53" t="s">
        <v>2095</v>
      </c>
      <c r="AH53" s="59">
        <v>2</v>
      </c>
      <c r="AI53" s="37" t="s">
        <v>2127</v>
      </c>
      <c r="AJ53" s="82"/>
      <c r="AK53" s="37">
        <v>208</v>
      </c>
      <c r="AL53" s="26">
        <v>2</v>
      </c>
      <c r="AM53" s="26">
        <v>7</v>
      </c>
      <c r="AN53" s="92">
        <v>0.30391328702462123</v>
      </c>
      <c r="AO53" s="26" t="s">
        <v>2270</v>
      </c>
      <c r="AP53" s="81"/>
    </row>
    <row r="54" spans="1:42" hidden="1" x14ac:dyDescent="0.35">
      <c r="A54" s="31">
        <v>18</v>
      </c>
      <c r="B54" s="12" t="s">
        <v>29</v>
      </c>
      <c r="C54" s="12" t="s">
        <v>742</v>
      </c>
      <c r="D54" s="8" t="s">
        <v>2525</v>
      </c>
      <c r="E54" s="8" t="s">
        <v>746</v>
      </c>
      <c r="F54" s="90" t="s">
        <v>2526</v>
      </c>
      <c r="G54" s="8"/>
      <c r="H54" s="26"/>
      <c r="I54" s="66" t="s">
        <v>486</v>
      </c>
      <c r="J54" s="202" t="s">
        <v>44</v>
      </c>
      <c r="K54" s="26">
        <v>1930</v>
      </c>
      <c r="L54" s="67">
        <v>550</v>
      </c>
      <c r="M54" s="67"/>
      <c r="N54" s="67">
        <v>414</v>
      </c>
      <c r="O54" s="26"/>
      <c r="P54" s="26"/>
      <c r="Q54" s="27">
        <v>0.24242424242424243</v>
      </c>
      <c r="R54" s="26"/>
      <c r="S54" s="60" t="s">
        <v>2095</v>
      </c>
      <c r="T54" s="30"/>
      <c r="U54" s="26">
        <v>2330</v>
      </c>
      <c r="V54" s="28">
        <v>1165</v>
      </c>
      <c r="W54" s="26">
        <v>94</v>
      </c>
      <c r="X54" s="26">
        <f t="shared" si="0"/>
        <v>1128</v>
      </c>
      <c r="Y54" s="71"/>
      <c r="Z54" s="38" t="s">
        <v>2116</v>
      </c>
      <c r="AA54" s="38" t="s">
        <v>2095</v>
      </c>
      <c r="AB54" s="38" t="s">
        <v>2095</v>
      </c>
      <c r="AC54" s="38" t="s">
        <v>2127</v>
      </c>
      <c r="AD54" s="26"/>
      <c r="AE54" s="38" t="s">
        <v>2095</v>
      </c>
      <c r="AF54" s="14" t="s">
        <v>2095</v>
      </c>
      <c r="AG54" s="53" t="s">
        <v>2095</v>
      </c>
      <c r="AH54" s="59">
        <v>2</v>
      </c>
      <c r="AI54" s="37" t="s">
        <v>2127</v>
      </c>
      <c r="AJ54" s="82"/>
      <c r="AK54" s="37">
        <v>219</v>
      </c>
      <c r="AL54" s="26">
        <v>0</v>
      </c>
      <c r="AM54" s="26">
        <v>6</v>
      </c>
      <c r="AN54" s="92">
        <v>0.71481360726514964</v>
      </c>
      <c r="AO54" s="26" t="s">
        <v>2280</v>
      </c>
      <c r="AP54" s="81"/>
    </row>
    <row r="55" spans="1:42" ht="29" hidden="1" x14ac:dyDescent="0.35">
      <c r="A55" s="31">
        <v>24</v>
      </c>
      <c r="B55" s="12" t="s">
        <v>145</v>
      </c>
      <c r="C55" s="12" t="s">
        <v>491</v>
      </c>
      <c r="D55" s="8" t="s">
        <v>2527</v>
      </c>
      <c r="E55" s="8" t="s">
        <v>494</v>
      </c>
      <c r="F55" s="90" t="s">
        <v>2528</v>
      </c>
      <c r="G55" s="8"/>
      <c r="H55" s="26"/>
      <c r="I55" s="66" t="s">
        <v>36</v>
      </c>
      <c r="J55" s="202" t="s">
        <v>37</v>
      </c>
      <c r="K55" s="26">
        <v>1920</v>
      </c>
      <c r="L55" s="67">
        <v>499</v>
      </c>
      <c r="M55" s="67"/>
      <c r="N55" s="67">
        <v>490</v>
      </c>
      <c r="O55" s="26"/>
      <c r="P55" s="26"/>
      <c r="Q55" s="27">
        <v>0.75</v>
      </c>
      <c r="R55" s="26"/>
      <c r="S55" s="60" t="s">
        <v>2095</v>
      </c>
      <c r="T55" s="30"/>
      <c r="U55" s="26">
        <v>1228</v>
      </c>
      <c r="V55" s="28">
        <v>614</v>
      </c>
      <c r="W55" s="26">
        <v>59</v>
      </c>
      <c r="X55" s="26">
        <f t="shared" si="0"/>
        <v>708</v>
      </c>
      <c r="Y55" s="71"/>
      <c r="Z55" s="38" t="s">
        <v>2116</v>
      </c>
      <c r="AA55" s="38" t="s">
        <v>2095</v>
      </c>
      <c r="AB55" s="38" t="s">
        <v>2095</v>
      </c>
      <c r="AC55" s="38" t="s">
        <v>2127</v>
      </c>
      <c r="AD55" s="26"/>
      <c r="AE55" s="38" t="s">
        <v>2095</v>
      </c>
      <c r="AF55" s="14" t="s">
        <v>2095</v>
      </c>
      <c r="AG55" s="53" t="s">
        <v>2095</v>
      </c>
      <c r="AH55" s="59">
        <v>2</v>
      </c>
      <c r="AI55" s="37" t="s">
        <v>2127</v>
      </c>
      <c r="AJ55" s="82"/>
      <c r="AK55" s="37">
        <v>271</v>
      </c>
      <c r="AL55" s="26">
        <v>2</v>
      </c>
      <c r="AM55" s="26">
        <v>28</v>
      </c>
      <c r="AN55" s="92">
        <v>1.8423326983693182</v>
      </c>
      <c r="AO55" s="26" t="s">
        <v>2365</v>
      </c>
      <c r="AP55" s="81"/>
    </row>
    <row r="56" spans="1:42" hidden="1" x14ac:dyDescent="0.35">
      <c r="A56" s="31">
        <v>13</v>
      </c>
      <c r="B56" s="12" t="s">
        <v>29</v>
      </c>
      <c r="C56" s="12" t="s">
        <v>1007</v>
      </c>
      <c r="D56" s="8" t="s">
        <v>2529</v>
      </c>
      <c r="E56" s="8" t="s">
        <v>1010</v>
      </c>
      <c r="F56" s="90" t="s">
        <v>2407</v>
      </c>
      <c r="G56" s="8" t="s">
        <v>2094</v>
      </c>
      <c r="H56" s="26"/>
      <c r="I56" s="66" t="s">
        <v>412</v>
      </c>
      <c r="J56" s="202" t="s">
        <v>44</v>
      </c>
      <c r="K56" s="26">
        <v>1958</v>
      </c>
      <c r="L56" s="67">
        <v>400</v>
      </c>
      <c r="M56" s="67"/>
      <c r="N56" s="67">
        <v>373</v>
      </c>
      <c r="O56" s="26"/>
      <c r="P56" s="26"/>
      <c r="Q56" s="27">
        <v>0.28888888888888886</v>
      </c>
      <c r="R56" s="26"/>
      <c r="S56" s="60" t="s">
        <v>2095</v>
      </c>
      <c r="T56" s="30"/>
      <c r="U56" s="26">
        <v>810</v>
      </c>
      <c r="V56" s="28">
        <v>405</v>
      </c>
      <c r="W56" s="26">
        <v>51</v>
      </c>
      <c r="X56" s="26">
        <f t="shared" si="0"/>
        <v>612</v>
      </c>
      <c r="Y56" s="71"/>
      <c r="Z56" s="38" t="s">
        <v>2096</v>
      </c>
      <c r="AA56" s="38" t="s">
        <v>2097</v>
      </c>
      <c r="AB56" s="38" t="s">
        <v>2095</v>
      </c>
      <c r="AC56" s="38" t="s">
        <v>2095</v>
      </c>
      <c r="AD56" s="26"/>
      <c r="AE56" s="38" t="s">
        <v>2095</v>
      </c>
      <c r="AF56" s="26" t="s">
        <v>2098</v>
      </c>
      <c r="AG56" s="53" t="s">
        <v>2095</v>
      </c>
      <c r="AH56" s="59">
        <v>4</v>
      </c>
      <c r="AI56" s="26" t="s">
        <v>2099</v>
      </c>
      <c r="AJ56" s="82"/>
      <c r="AK56" s="37">
        <v>180</v>
      </c>
      <c r="AL56" s="26">
        <v>4</v>
      </c>
      <c r="AM56" s="26">
        <v>8</v>
      </c>
      <c r="AN56" s="92">
        <v>0.71084992569886363</v>
      </c>
      <c r="AO56" s="26" t="s">
        <v>2238</v>
      </c>
      <c r="AP56" s="81"/>
    </row>
    <row r="57" spans="1:42" hidden="1" x14ac:dyDescent="0.35">
      <c r="A57" s="31">
        <v>18</v>
      </c>
      <c r="B57" s="12" t="s">
        <v>29</v>
      </c>
      <c r="C57" s="12" t="s">
        <v>753</v>
      </c>
      <c r="D57" s="8" t="s">
        <v>2530</v>
      </c>
      <c r="E57" s="8" t="s">
        <v>757</v>
      </c>
      <c r="F57" s="90" t="s">
        <v>2442</v>
      </c>
      <c r="G57" s="8"/>
      <c r="H57" s="26" t="s">
        <v>2148</v>
      </c>
      <c r="I57" s="66" t="s">
        <v>486</v>
      </c>
      <c r="J57" s="202" t="s">
        <v>44</v>
      </c>
      <c r="K57" s="26">
        <v>1970</v>
      </c>
      <c r="L57" s="67">
        <v>700</v>
      </c>
      <c r="M57" s="67"/>
      <c r="N57" s="67">
        <v>480</v>
      </c>
      <c r="O57" s="26"/>
      <c r="P57" s="26"/>
      <c r="Q57" s="27">
        <v>0.96031746031746035</v>
      </c>
      <c r="R57" s="26"/>
      <c r="S57" s="60" t="s">
        <v>2107</v>
      </c>
      <c r="T57" s="30"/>
      <c r="U57" s="26">
        <v>3048</v>
      </c>
      <c r="V57" s="28">
        <v>1524</v>
      </c>
      <c r="W57" s="26">
        <v>133</v>
      </c>
      <c r="X57" s="26">
        <f t="shared" si="0"/>
        <v>1596</v>
      </c>
      <c r="Y57" s="71"/>
      <c r="Z57" s="38" t="s">
        <v>2116</v>
      </c>
      <c r="AA57" s="38" t="s">
        <v>2095</v>
      </c>
      <c r="AB57" s="38" t="s">
        <v>2095</v>
      </c>
      <c r="AC57" s="38" t="s">
        <v>2127</v>
      </c>
      <c r="AD57" s="26"/>
      <c r="AE57" s="38" t="s">
        <v>2129</v>
      </c>
      <c r="AF57" s="14" t="s">
        <v>2095</v>
      </c>
      <c r="AG57" s="53" t="s">
        <v>2095</v>
      </c>
      <c r="AH57" s="59">
        <v>1</v>
      </c>
      <c r="AI57" s="37" t="s">
        <v>2127</v>
      </c>
      <c r="AJ57" s="82"/>
      <c r="AK57" s="37">
        <v>219</v>
      </c>
      <c r="AL57" s="26">
        <v>0</v>
      </c>
      <c r="AM57" s="26">
        <v>5</v>
      </c>
      <c r="AN57" s="92">
        <v>1.4292050524469697</v>
      </c>
      <c r="AO57" s="26" t="s">
        <v>2280</v>
      </c>
      <c r="AP57" s="81"/>
    </row>
    <row r="58" spans="1:42" hidden="1" x14ac:dyDescent="0.35">
      <c r="A58" s="35">
        <v>12</v>
      </c>
      <c r="B58" s="8" t="s">
        <v>1083</v>
      </c>
      <c r="C58" s="8" t="s">
        <v>1148</v>
      </c>
      <c r="D58" s="8" t="s">
        <v>2531</v>
      </c>
      <c r="E58" s="9" t="s">
        <v>1152</v>
      </c>
      <c r="F58" s="90" t="s">
        <v>2406</v>
      </c>
      <c r="G58" s="9"/>
      <c r="H58" s="26"/>
      <c r="I58" s="66" t="s">
        <v>412</v>
      </c>
      <c r="J58" s="202" t="s">
        <v>44</v>
      </c>
      <c r="K58" s="26">
        <v>1971</v>
      </c>
      <c r="L58" s="67">
        <v>312</v>
      </c>
      <c r="M58" s="67"/>
      <c r="N58" s="67" t="e">
        <v>#N/A</v>
      </c>
      <c r="O58" s="26"/>
      <c r="P58" s="26"/>
      <c r="Q58" s="27">
        <v>0.89743589743589747</v>
      </c>
      <c r="R58" s="26"/>
      <c r="S58" s="60" t="s">
        <v>2107</v>
      </c>
      <c r="T58" s="30"/>
      <c r="U58" s="26">
        <v>516</v>
      </c>
      <c r="V58" s="28">
        <v>258</v>
      </c>
      <c r="W58" s="26">
        <v>33</v>
      </c>
      <c r="X58" s="26">
        <f t="shared" si="0"/>
        <v>396</v>
      </c>
      <c r="Y58" s="71"/>
      <c r="Z58" s="38" t="s">
        <v>2125</v>
      </c>
      <c r="AA58" s="38" t="e">
        <v>#N/A</v>
      </c>
      <c r="AB58" s="38" t="e">
        <v>#N/A</v>
      </c>
      <c r="AC58" s="38" t="e">
        <v>#N/A</v>
      </c>
      <c r="AD58" s="26"/>
      <c r="AE58" s="38" t="e">
        <v>#N/A</v>
      </c>
      <c r="AF58" s="26" t="s">
        <v>2098</v>
      </c>
      <c r="AG58" s="53" t="s">
        <v>2095</v>
      </c>
      <c r="AH58" s="59" t="e">
        <v>#N/A</v>
      </c>
      <c r="AI58" s="26" t="s">
        <v>2099</v>
      </c>
      <c r="AJ58" s="82"/>
      <c r="AK58" s="37">
        <v>650</v>
      </c>
      <c r="AL58" s="26">
        <v>0</v>
      </c>
      <c r="AM58" s="26">
        <v>9</v>
      </c>
      <c r="AN58" s="92">
        <v>0.53735109038446782</v>
      </c>
      <c r="AO58" s="26" t="s">
        <v>2215</v>
      </c>
      <c r="AP58" s="81"/>
    </row>
    <row r="59" spans="1:42" hidden="1" x14ac:dyDescent="0.35">
      <c r="A59" s="35">
        <v>9</v>
      </c>
      <c r="B59" s="8" t="s">
        <v>1083</v>
      </c>
      <c r="C59" s="8" t="s">
        <v>1444</v>
      </c>
      <c r="D59" s="8" t="s">
        <v>2202</v>
      </c>
      <c r="E59" s="9" t="s">
        <v>1448</v>
      </c>
      <c r="F59" s="90" t="s">
        <v>2428</v>
      </c>
      <c r="G59" s="8">
        <v>3</v>
      </c>
      <c r="H59" s="26" t="s">
        <v>2137</v>
      </c>
      <c r="I59" s="66" t="s">
        <v>62</v>
      </c>
      <c r="J59" s="202" t="s">
        <v>37</v>
      </c>
      <c r="K59" s="26">
        <v>2010</v>
      </c>
      <c r="L59" s="67">
        <v>381</v>
      </c>
      <c r="M59" s="67"/>
      <c r="N59" s="67">
        <v>599</v>
      </c>
      <c r="O59" s="26"/>
      <c r="P59" s="26"/>
      <c r="Q59" s="27">
        <v>1</v>
      </c>
      <c r="R59" s="26"/>
      <c r="S59" s="60" t="s">
        <v>2107</v>
      </c>
      <c r="T59" s="30"/>
      <c r="U59" s="26">
        <v>961</v>
      </c>
      <c r="V59" s="28">
        <v>480.5</v>
      </c>
      <c r="W59" s="26">
        <v>43</v>
      </c>
      <c r="X59" s="26">
        <f t="shared" si="0"/>
        <v>516</v>
      </c>
      <c r="Y59" s="71"/>
      <c r="Z59" s="38" t="s">
        <v>2133</v>
      </c>
      <c r="AA59" s="38" t="s">
        <v>2097</v>
      </c>
      <c r="AB59" s="38" t="s">
        <v>2126</v>
      </c>
      <c r="AC59" s="38" t="s">
        <v>2095</v>
      </c>
      <c r="AD59" s="26"/>
      <c r="AE59" s="38" t="s">
        <v>2095</v>
      </c>
      <c r="AF59" s="26" t="s">
        <v>2098</v>
      </c>
      <c r="AG59" s="53" t="s">
        <v>2095</v>
      </c>
      <c r="AH59" s="59">
        <v>7</v>
      </c>
      <c r="AI59" s="26" t="s">
        <v>2099</v>
      </c>
      <c r="AJ59" s="82"/>
      <c r="AK59" s="37">
        <v>1286</v>
      </c>
      <c r="AL59" s="26">
        <v>5</v>
      </c>
      <c r="AM59" s="26">
        <v>10</v>
      </c>
      <c r="AN59" s="92">
        <v>0.27600397829545265</v>
      </c>
      <c r="AO59" s="26" t="s">
        <v>2177</v>
      </c>
      <c r="AP59" s="81"/>
    </row>
    <row r="60" spans="1:42" ht="29" hidden="1" x14ac:dyDescent="0.35">
      <c r="A60" s="20">
        <v>8</v>
      </c>
      <c r="B60" s="9" t="s">
        <v>1083</v>
      </c>
      <c r="C60" s="9" t="s">
        <v>1493</v>
      </c>
      <c r="D60" s="8" t="s">
        <v>2429</v>
      </c>
      <c r="E60" s="9" t="s">
        <v>1496</v>
      </c>
      <c r="F60" s="90" t="s">
        <v>2401</v>
      </c>
      <c r="G60" s="8">
        <v>3</v>
      </c>
      <c r="H60" s="26"/>
      <c r="I60" s="66" t="s">
        <v>432</v>
      </c>
      <c r="J60" s="202" t="s">
        <v>44</v>
      </c>
      <c r="K60" s="26">
        <v>1957</v>
      </c>
      <c r="L60" s="67">
        <v>750</v>
      </c>
      <c r="M60" s="67"/>
      <c r="N60" s="67">
        <v>0</v>
      </c>
      <c r="O60" s="26"/>
      <c r="P60" s="26"/>
      <c r="Q60" s="27">
        <v>0.53947368421052633</v>
      </c>
      <c r="R60" s="26"/>
      <c r="S60" s="60" t="s">
        <v>2107</v>
      </c>
      <c r="T60" s="30"/>
      <c r="U60" s="26">
        <v>1184</v>
      </c>
      <c r="V60" s="28">
        <v>592</v>
      </c>
      <c r="W60" s="26">
        <v>50</v>
      </c>
      <c r="X60" s="26">
        <f t="shared" si="0"/>
        <v>600</v>
      </c>
      <c r="Y60" s="71"/>
      <c r="Z60" s="38" t="s">
        <v>2125</v>
      </c>
      <c r="AA60" s="38" t="s">
        <v>2097</v>
      </c>
      <c r="AB60" s="38" t="s">
        <v>2126</v>
      </c>
      <c r="AC60" s="38" t="s">
        <v>2095</v>
      </c>
      <c r="AD60" s="26"/>
      <c r="AE60" s="38" t="s">
        <v>2095</v>
      </c>
      <c r="AF60" s="26" t="s">
        <v>2098</v>
      </c>
      <c r="AG60" s="53" t="s">
        <v>2095</v>
      </c>
      <c r="AH60" s="59">
        <v>6</v>
      </c>
      <c r="AI60" s="26" t="s">
        <v>2099</v>
      </c>
      <c r="AJ60" s="82"/>
      <c r="AK60" s="37">
        <v>623</v>
      </c>
      <c r="AL60" s="26">
        <v>0</v>
      </c>
      <c r="AM60" s="26">
        <v>9</v>
      </c>
      <c r="AN60" s="92">
        <v>1.3741477141742424</v>
      </c>
      <c r="AO60" s="26" t="s">
        <v>2193</v>
      </c>
      <c r="AP60" s="81"/>
    </row>
    <row r="61" spans="1:42" hidden="1" x14ac:dyDescent="0.35">
      <c r="A61" s="35">
        <v>11</v>
      </c>
      <c r="B61" s="8" t="s">
        <v>1083</v>
      </c>
      <c r="C61" s="8" t="s">
        <v>1214</v>
      </c>
      <c r="D61" s="8" t="s">
        <v>2430</v>
      </c>
      <c r="E61" s="9" t="s">
        <v>1217</v>
      </c>
      <c r="F61" s="90" t="s">
        <v>2532</v>
      </c>
      <c r="G61" s="8">
        <v>3</v>
      </c>
      <c r="H61" s="26" t="s">
        <v>2105</v>
      </c>
      <c r="I61" s="66" t="s">
        <v>62</v>
      </c>
      <c r="J61" s="202" t="s">
        <v>37</v>
      </c>
      <c r="K61" s="26">
        <v>2007</v>
      </c>
      <c r="L61" s="67">
        <v>401</v>
      </c>
      <c r="M61" s="67"/>
      <c r="N61" s="67">
        <v>358</v>
      </c>
      <c r="O61" s="26"/>
      <c r="P61" s="26"/>
      <c r="Q61" s="27">
        <v>1</v>
      </c>
      <c r="R61" s="26"/>
      <c r="S61" s="60" t="s">
        <v>2107</v>
      </c>
      <c r="T61" s="30"/>
      <c r="U61" s="26">
        <v>738</v>
      </c>
      <c r="V61" s="28">
        <v>369</v>
      </c>
      <c r="W61" s="26">
        <v>41</v>
      </c>
      <c r="X61" s="26">
        <f t="shared" si="0"/>
        <v>492</v>
      </c>
      <c r="Y61" s="71"/>
      <c r="Z61" s="38" t="s">
        <v>2125</v>
      </c>
      <c r="AA61" s="38" t="s">
        <v>2097</v>
      </c>
      <c r="AB61" s="38" t="s">
        <v>2126</v>
      </c>
      <c r="AC61" s="38" t="s">
        <v>2095</v>
      </c>
      <c r="AD61" s="26"/>
      <c r="AE61" s="38" t="s">
        <v>2095</v>
      </c>
      <c r="AF61" s="26" t="s">
        <v>2098</v>
      </c>
      <c r="AG61" s="53" t="s">
        <v>2095</v>
      </c>
      <c r="AH61" s="59">
        <v>6</v>
      </c>
      <c r="AI61" s="26" t="s">
        <v>2099</v>
      </c>
      <c r="AJ61" s="82"/>
      <c r="AK61" s="37">
        <v>479</v>
      </c>
      <c r="AL61" s="26">
        <v>1</v>
      </c>
      <c r="AM61" s="26">
        <v>8</v>
      </c>
      <c r="AN61" s="92">
        <v>1.7680091558636346</v>
      </c>
      <c r="AO61" s="26" t="s">
        <v>2431</v>
      </c>
      <c r="AP61" s="81"/>
    </row>
    <row r="62" spans="1:42" hidden="1" x14ac:dyDescent="0.35">
      <c r="A62" s="31">
        <v>17</v>
      </c>
      <c r="B62" s="12" t="s">
        <v>29</v>
      </c>
      <c r="C62" s="12" t="s">
        <v>793</v>
      </c>
      <c r="D62" s="8" t="s">
        <v>2275</v>
      </c>
      <c r="E62" s="8" t="s">
        <v>796</v>
      </c>
      <c r="F62" s="90" t="s">
        <v>2432</v>
      </c>
      <c r="G62" s="8">
        <v>3</v>
      </c>
      <c r="H62" s="26"/>
      <c r="I62" s="66" t="s">
        <v>36</v>
      </c>
      <c r="J62" s="202" t="s">
        <v>37</v>
      </c>
      <c r="K62" s="26">
        <v>1922</v>
      </c>
      <c r="L62" s="67">
        <v>630</v>
      </c>
      <c r="M62" s="67"/>
      <c r="N62" s="67">
        <v>200</v>
      </c>
      <c r="O62" s="26"/>
      <c r="P62" s="26" t="s">
        <v>2106</v>
      </c>
      <c r="Q62" s="27">
        <v>0.53968253968253965</v>
      </c>
      <c r="R62" s="26"/>
      <c r="S62" s="60" t="s">
        <v>2107</v>
      </c>
      <c r="T62" s="30"/>
      <c r="U62" s="26">
        <v>1156</v>
      </c>
      <c r="V62" s="28">
        <v>578</v>
      </c>
      <c r="W62" s="26">
        <v>60</v>
      </c>
      <c r="X62" s="26">
        <f t="shared" si="0"/>
        <v>720</v>
      </c>
      <c r="Y62" s="71"/>
      <c r="Z62" s="38" t="s">
        <v>2125</v>
      </c>
      <c r="AA62" s="38" t="s">
        <v>2097</v>
      </c>
      <c r="AB62" s="38" t="s">
        <v>2126</v>
      </c>
      <c r="AC62" s="38" t="s">
        <v>2095</v>
      </c>
      <c r="AD62" s="26"/>
      <c r="AE62" s="38" t="s">
        <v>2095</v>
      </c>
      <c r="AF62" s="26" t="s">
        <v>2277</v>
      </c>
      <c r="AG62" s="53" t="s">
        <v>2095</v>
      </c>
      <c r="AH62" s="59">
        <v>6</v>
      </c>
      <c r="AI62" s="26" t="s">
        <v>2099</v>
      </c>
      <c r="AJ62" s="82"/>
      <c r="AK62" s="37">
        <v>496</v>
      </c>
      <c r="AL62" s="26">
        <v>2</v>
      </c>
      <c r="AM62" s="26">
        <v>4</v>
      </c>
      <c r="AN62" s="92">
        <v>0.47718035273295456</v>
      </c>
      <c r="AO62" s="26" t="s">
        <v>2257</v>
      </c>
      <c r="AP62" s="81"/>
    </row>
    <row r="63" spans="1:42" hidden="1" x14ac:dyDescent="0.35">
      <c r="A63" s="31">
        <v>18</v>
      </c>
      <c r="B63" s="12" t="s">
        <v>29</v>
      </c>
      <c r="C63" s="12" t="s">
        <v>710</v>
      </c>
      <c r="D63" s="8" t="s">
        <v>2278</v>
      </c>
      <c r="E63" s="8" t="s">
        <v>713</v>
      </c>
      <c r="F63" s="90" t="s">
        <v>2442</v>
      </c>
      <c r="G63" s="8">
        <v>3</v>
      </c>
      <c r="H63" s="26" t="s">
        <v>2105</v>
      </c>
      <c r="I63" s="66" t="s">
        <v>62</v>
      </c>
      <c r="J63" s="202" t="s">
        <v>37</v>
      </c>
      <c r="K63" s="26">
        <v>2003</v>
      </c>
      <c r="L63" s="67">
        <v>486</v>
      </c>
      <c r="M63" s="67"/>
      <c r="N63" s="67">
        <v>196</v>
      </c>
      <c r="O63" s="26"/>
      <c r="P63" s="26"/>
      <c r="Q63" s="27">
        <v>1</v>
      </c>
      <c r="R63" s="26"/>
      <c r="S63" s="60" t="s">
        <v>2095</v>
      </c>
      <c r="T63" s="30"/>
      <c r="U63" s="26">
        <v>817</v>
      </c>
      <c r="V63" s="28">
        <v>408.5</v>
      </c>
      <c r="W63" s="26">
        <v>42</v>
      </c>
      <c r="X63" s="26">
        <f t="shared" si="0"/>
        <v>504</v>
      </c>
      <c r="Y63" s="71"/>
      <c r="Z63" s="38" t="s">
        <v>2125</v>
      </c>
      <c r="AA63" s="38" t="s">
        <v>2097</v>
      </c>
      <c r="AB63" s="38" t="s">
        <v>2126</v>
      </c>
      <c r="AC63" s="38" t="s">
        <v>2095</v>
      </c>
      <c r="AD63" s="26"/>
      <c r="AE63" s="38" t="s">
        <v>2095</v>
      </c>
      <c r="AF63" s="26" t="s">
        <v>2098</v>
      </c>
      <c r="AG63" s="53" t="s">
        <v>2095</v>
      </c>
      <c r="AH63" s="59">
        <v>6</v>
      </c>
      <c r="AI63" s="26" t="s">
        <v>2099</v>
      </c>
      <c r="AJ63" s="82"/>
      <c r="AK63" s="37">
        <v>219</v>
      </c>
      <c r="AL63" s="26">
        <v>2</v>
      </c>
      <c r="AM63" s="26">
        <v>6</v>
      </c>
      <c r="AN63" s="92">
        <v>0.50567372910037689</v>
      </c>
      <c r="AO63" s="26" t="s">
        <v>2280</v>
      </c>
      <c r="AP63" s="81"/>
    </row>
    <row r="64" spans="1:42" hidden="1" x14ac:dyDescent="0.35">
      <c r="A64" s="31">
        <v>22</v>
      </c>
      <c r="B64" s="12" t="s">
        <v>29</v>
      </c>
      <c r="C64" s="12" t="s">
        <v>571</v>
      </c>
      <c r="D64" s="8" t="s">
        <v>2306</v>
      </c>
      <c r="E64" s="8" t="s">
        <v>575</v>
      </c>
      <c r="F64" s="90" t="s">
        <v>2432</v>
      </c>
      <c r="G64" s="8">
        <v>3</v>
      </c>
      <c r="H64" s="26" t="s">
        <v>2105</v>
      </c>
      <c r="I64" s="66" t="s">
        <v>62</v>
      </c>
      <c r="J64" s="202" t="s">
        <v>37</v>
      </c>
      <c r="K64" s="26">
        <v>2004</v>
      </c>
      <c r="L64" s="67">
        <v>396</v>
      </c>
      <c r="M64" s="67"/>
      <c r="N64" s="67">
        <v>385</v>
      </c>
      <c r="O64" s="26"/>
      <c r="P64" s="26"/>
      <c r="Q64" s="27">
        <v>1</v>
      </c>
      <c r="R64" s="26"/>
      <c r="S64" s="60" t="s">
        <v>2095</v>
      </c>
      <c r="T64" s="30"/>
      <c r="U64" s="26">
        <v>806</v>
      </c>
      <c r="V64" s="28">
        <v>403</v>
      </c>
      <c r="W64" s="26">
        <v>43</v>
      </c>
      <c r="X64" s="26">
        <f t="shared" si="0"/>
        <v>516</v>
      </c>
      <c r="Y64" s="71"/>
      <c r="Z64" s="38" t="s">
        <v>2125</v>
      </c>
      <c r="AA64" s="38" t="s">
        <v>2097</v>
      </c>
      <c r="AB64" s="38" t="s">
        <v>2126</v>
      </c>
      <c r="AC64" s="38" t="s">
        <v>2095</v>
      </c>
      <c r="AD64" s="26"/>
      <c r="AE64" s="38" t="s">
        <v>2095</v>
      </c>
      <c r="AF64" s="26" t="s">
        <v>2098</v>
      </c>
      <c r="AG64" s="53" t="s">
        <v>2095</v>
      </c>
      <c r="AH64" s="59">
        <v>6</v>
      </c>
      <c r="AI64" s="26" t="s">
        <v>2099</v>
      </c>
      <c r="AJ64" s="82"/>
      <c r="AK64" s="37">
        <v>213</v>
      </c>
      <c r="AL64" s="26">
        <v>0</v>
      </c>
      <c r="AM64" s="26">
        <v>6</v>
      </c>
      <c r="AN64" s="92">
        <v>1.290207052784091</v>
      </c>
      <c r="AO64" s="26" t="s">
        <v>2305</v>
      </c>
      <c r="AP64" s="81"/>
    </row>
    <row r="65" spans="1:42" hidden="1" x14ac:dyDescent="0.35">
      <c r="A65" s="36">
        <v>26</v>
      </c>
      <c r="B65" s="8" t="s">
        <v>145</v>
      </c>
      <c r="C65" s="8" t="s">
        <v>376</v>
      </c>
      <c r="D65" s="8" t="s">
        <v>2331</v>
      </c>
      <c r="E65" s="8" t="s">
        <v>379</v>
      </c>
      <c r="F65" s="90" t="s">
        <v>2486</v>
      </c>
      <c r="G65" s="8">
        <v>3</v>
      </c>
      <c r="H65" s="26" t="s">
        <v>2105</v>
      </c>
      <c r="I65" s="66" t="s">
        <v>62</v>
      </c>
      <c r="J65" s="202" t="s">
        <v>37</v>
      </c>
      <c r="K65" s="26">
        <v>2003</v>
      </c>
      <c r="L65" s="67">
        <v>269</v>
      </c>
      <c r="M65" s="67"/>
      <c r="N65" s="67">
        <v>521</v>
      </c>
      <c r="O65" s="26"/>
      <c r="P65" s="26"/>
      <c r="Q65" s="27">
        <v>1</v>
      </c>
      <c r="R65" s="26"/>
      <c r="S65" s="60" t="s">
        <v>2107</v>
      </c>
      <c r="T65" s="30"/>
      <c r="U65" s="26">
        <v>742</v>
      </c>
      <c r="V65" s="28">
        <v>371</v>
      </c>
      <c r="W65" s="26">
        <v>32</v>
      </c>
      <c r="X65" s="26">
        <f t="shared" si="0"/>
        <v>384</v>
      </c>
      <c r="Y65" s="71"/>
      <c r="Z65" s="38" t="s">
        <v>2125</v>
      </c>
      <c r="AA65" s="38" t="s">
        <v>2097</v>
      </c>
      <c r="AB65" s="38" t="s">
        <v>2126</v>
      </c>
      <c r="AC65" s="38" t="s">
        <v>2095</v>
      </c>
      <c r="AD65" s="26"/>
      <c r="AE65" s="38" t="s">
        <v>2095</v>
      </c>
      <c r="AF65" s="26" t="s">
        <v>2098</v>
      </c>
      <c r="AG65" s="53" t="s">
        <v>2095</v>
      </c>
      <c r="AH65" s="59">
        <v>6</v>
      </c>
      <c r="AI65" s="26" t="s">
        <v>2099</v>
      </c>
      <c r="AJ65" s="82"/>
      <c r="AK65" s="37">
        <v>25</v>
      </c>
      <c r="AL65" s="26">
        <v>0</v>
      </c>
      <c r="AM65" s="26">
        <v>4</v>
      </c>
      <c r="AN65" s="92">
        <v>1.1786617594280284</v>
      </c>
      <c r="AO65" s="26" t="s">
        <v>2333</v>
      </c>
      <c r="AP65" s="81"/>
    </row>
    <row r="66" spans="1:42" hidden="1" x14ac:dyDescent="0.35">
      <c r="A66" s="31">
        <v>27</v>
      </c>
      <c r="B66" s="12" t="s">
        <v>145</v>
      </c>
      <c r="C66" s="12" t="s">
        <v>295</v>
      </c>
      <c r="D66" s="8" t="s">
        <v>2435</v>
      </c>
      <c r="E66" s="8" t="s">
        <v>298</v>
      </c>
      <c r="F66" s="90" t="s">
        <v>2515</v>
      </c>
      <c r="G66" s="8">
        <v>3</v>
      </c>
      <c r="H66" s="26" t="s">
        <v>2105</v>
      </c>
      <c r="I66" s="66" t="s">
        <v>62</v>
      </c>
      <c r="J66" s="202" t="s">
        <v>37</v>
      </c>
      <c r="K66" s="26">
        <v>1996</v>
      </c>
      <c r="L66" s="67">
        <v>0</v>
      </c>
      <c r="M66" s="67"/>
      <c r="N66" s="67">
        <v>232</v>
      </c>
      <c r="O66" s="26"/>
      <c r="P66" s="26"/>
      <c r="Q66" s="27">
        <v>0.98461538461538467</v>
      </c>
      <c r="R66" s="26"/>
      <c r="S66" s="60" t="s">
        <v>2095</v>
      </c>
      <c r="T66" s="30"/>
      <c r="U66" s="26">
        <v>1069</v>
      </c>
      <c r="V66" s="28">
        <v>534.5</v>
      </c>
      <c r="W66" s="26">
        <v>60</v>
      </c>
      <c r="X66" s="26">
        <f t="shared" si="0"/>
        <v>720</v>
      </c>
      <c r="Y66" s="71"/>
      <c r="Z66" s="38" t="s">
        <v>2125</v>
      </c>
      <c r="AA66" s="38" t="s">
        <v>2097</v>
      </c>
      <c r="AB66" s="38" t="s">
        <v>2126</v>
      </c>
      <c r="AC66" s="38" t="s">
        <v>2095</v>
      </c>
      <c r="AD66" s="26"/>
      <c r="AE66" s="38" t="s">
        <v>2095</v>
      </c>
      <c r="AF66" s="26" t="s">
        <v>2277</v>
      </c>
      <c r="AG66" s="53" t="s">
        <v>2095</v>
      </c>
      <c r="AH66" s="59">
        <v>6</v>
      </c>
      <c r="AI66" s="26" t="s">
        <v>2099</v>
      </c>
      <c r="AJ66" s="82"/>
      <c r="AK66" s="37">
        <v>311</v>
      </c>
      <c r="AL66" s="26">
        <v>2</v>
      </c>
      <c r="AM66" s="26">
        <v>3</v>
      </c>
      <c r="AN66" s="92">
        <v>0.53850249424053032</v>
      </c>
      <c r="AO66" s="26" t="s">
        <v>2337</v>
      </c>
      <c r="AP66" s="81"/>
    </row>
    <row r="67" spans="1:42" hidden="1" x14ac:dyDescent="0.35">
      <c r="A67" s="31">
        <v>28</v>
      </c>
      <c r="B67" s="12" t="s">
        <v>145</v>
      </c>
      <c r="C67" s="12" t="s">
        <v>268</v>
      </c>
      <c r="D67" s="8" t="s">
        <v>2347</v>
      </c>
      <c r="E67" s="8" t="s">
        <v>272</v>
      </c>
      <c r="F67" s="90" t="s">
        <v>2436</v>
      </c>
      <c r="G67" s="8">
        <v>3</v>
      </c>
      <c r="H67" s="26" t="s">
        <v>2105</v>
      </c>
      <c r="I67" s="66" t="s">
        <v>62</v>
      </c>
      <c r="J67" s="202" t="s">
        <v>37</v>
      </c>
      <c r="K67" s="26">
        <v>2015</v>
      </c>
      <c r="L67" s="67">
        <v>299</v>
      </c>
      <c r="M67" s="67"/>
      <c r="N67" s="67">
        <v>366</v>
      </c>
      <c r="O67" s="26"/>
      <c r="P67" s="26"/>
      <c r="Q67" s="27">
        <v>1</v>
      </c>
      <c r="R67" s="26"/>
      <c r="S67" s="60" t="s">
        <v>2107</v>
      </c>
      <c r="T67" s="30"/>
      <c r="U67" s="26">
        <v>626</v>
      </c>
      <c r="V67" s="28">
        <v>313</v>
      </c>
      <c r="W67" s="26">
        <v>37</v>
      </c>
      <c r="X67" s="26">
        <f t="shared" ref="X67:X130" si="1">W67*12</f>
        <v>444</v>
      </c>
      <c r="Y67" s="71"/>
      <c r="Z67" s="38" t="s">
        <v>2125</v>
      </c>
      <c r="AA67" s="38" t="s">
        <v>2097</v>
      </c>
      <c r="AB67" s="38" t="s">
        <v>2126</v>
      </c>
      <c r="AC67" s="38" t="s">
        <v>2095</v>
      </c>
      <c r="AD67" s="26"/>
      <c r="AE67" s="38" t="s">
        <v>2095</v>
      </c>
      <c r="AF67" s="26" t="s">
        <v>2098</v>
      </c>
      <c r="AG67" s="53" t="s">
        <v>2095</v>
      </c>
      <c r="AH67" s="59">
        <v>6</v>
      </c>
      <c r="AI67" s="26" t="s">
        <v>2099</v>
      </c>
      <c r="AJ67" s="82"/>
      <c r="AK67" s="37">
        <v>260</v>
      </c>
      <c r="AL67" s="26">
        <v>3</v>
      </c>
      <c r="AM67" s="26">
        <v>35</v>
      </c>
      <c r="AN67" s="92">
        <v>0.6707635992708314</v>
      </c>
      <c r="AO67" s="26" t="s">
        <v>2349</v>
      </c>
      <c r="AP67" s="81"/>
    </row>
    <row r="68" spans="1:42" hidden="1" x14ac:dyDescent="0.35">
      <c r="A68" s="31">
        <v>29</v>
      </c>
      <c r="B68" s="12" t="s">
        <v>145</v>
      </c>
      <c r="C68" s="12" t="s">
        <v>215</v>
      </c>
      <c r="D68" s="8" t="s">
        <v>2354</v>
      </c>
      <c r="E68" s="8" t="s">
        <v>219</v>
      </c>
      <c r="F68" s="90" t="s">
        <v>2487</v>
      </c>
      <c r="G68" s="8">
        <v>3</v>
      </c>
      <c r="H68" s="26" t="s">
        <v>2105</v>
      </c>
      <c r="I68" s="66" t="s">
        <v>62</v>
      </c>
      <c r="J68" s="202" t="s">
        <v>37</v>
      </c>
      <c r="K68" s="26">
        <v>2007</v>
      </c>
      <c r="L68" s="67">
        <v>274</v>
      </c>
      <c r="M68" s="67"/>
      <c r="N68" s="67">
        <v>363</v>
      </c>
      <c r="O68" s="26"/>
      <c r="P68" s="26"/>
      <c r="Q68" s="27">
        <v>1</v>
      </c>
      <c r="R68" s="26"/>
      <c r="S68" s="60" t="s">
        <v>2107</v>
      </c>
      <c r="T68" s="30"/>
      <c r="U68" s="26">
        <v>545</v>
      </c>
      <c r="V68" s="28">
        <v>272.5</v>
      </c>
      <c r="W68" s="26">
        <v>33</v>
      </c>
      <c r="X68" s="26">
        <f t="shared" si="1"/>
        <v>396</v>
      </c>
      <c r="Y68" s="71"/>
      <c r="Z68" s="38" t="s">
        <v>2125</v>
      </c>
      <c r="AA68" s="38" t="s">
        <v>2097</v>
      </c>
      <c r="AB68" s="38" t="s">
        <v>2126</v>
      </c>
      <c r="AC68" s="38" t="s">
        <v>2095</v>
      </c>
      <c r="AD68" s="26"/>
      <c r="AE68" s="38" t="s">
        <v>2095</v>
      </c>
      <c r="AF68" s="26" t="s">
        <v>2098</v>
      </c>
      <c r="AG68" s="53" t="s">
        <v>2095</v>
      </c>
      <c r="AH68" s="59">
        <v>6</v>
      </c>
      <c r="AI68" s="26" t="s">
        <v>2099</v>
      </c>
      <c r="AJ68" s="82"/>
      <c r="AK68" s="37">
        <v>411</v>
      </c>
      <c r="AL68" s="26">
        <v>0</v>
      </c>
      <c r="AM68" s="26">
        <v>5</v>
      </c>
      <c r="AN68" s="92">
        <v>2.5907158599431819</v>
      </c>
      <c r="AO68" s="26" t="s">
        <v>2333</v>
      </c>
      <c r="AP68" s="81"/>
    </row>
    <row r="69" spans="1:42" hidden="1" x14ac:dyDescent="0.35">
      <c r="A69" s="31">
        <v>29</v>
      </c>
      <c r="B69" s="12" t="s">
        <v>145</v>
      </c>
      <c r="C69" s="12" t="s">
        <v>223</v>
      </c>
      <c r="D69" s="8" t="s">
        <v>2356</v>
      </c>
      <c r="E69" s="8" t="s">
        <v>226</v>
      </c>
      <c r="F69" s="90" t="s">
        <v>2490</v>
      </c>
      <c r="G69" s="8">
        <v>3</v>
      </c>
      <c r="H69" s="26" t="s">
        <v>2105</v>
      </c>
      <c r="I69" s="66" t="s">
        <v>62</v>
      </c>
      <c r="J69" s="202" t="s">
        <v>37</v>
      </c>
      <c r="K69" s="26">
        <v>2003</v>
      </c>
      <c r="L69" s="67">
        <v>248</v>
      </c>
      <c r="M69" s="67"/>
      <c r="N69" s="67">
        <v>216</v>
      </c>
      <c r="O69" s="26"/>
      <c r="P69" s="26"/>
      <c r="Q69" s="27">
        <v>1</v>
      </c>
      <c r="R69" s="26"/>
      <c r="S69" s="60" t="s">
        <v>2095</v>
      </c>
      <c r="T69" s="30"/>
      <c r="U69" s="26">
        <v>610</v>
      </c>
      <c r="V69" s="28">
        <v>305</v>
      </c>
      <c r="W69" s="26">
        <v>29</v>
      </c>
      <c r="X69" s="26">
        <f t="shared" si="1"/>
        <v>348</v>
      </c>
      <c r="Y69" s="71"/>
      <c r="Z69" s="38" t="s">
        <v>2125</v>
      </c>
      <c r="AA69" s="38" t="s">
        <v>2097</v>
      </c>
      <c r="AB69" s="38" t="s">
        <v>2126</v>
      </c>
      <c r="AC69" s="38" t="s">
        <v>2095</v>
      </c>
      <c r="AD69" s="26"/>
      <c r="AE69" s="38" t="s">
        <v>2095</v>
      </c>
      <c r="AF69" s="26" t="s">
        <v>2098</v>
      </c>
      <c r="AG69" s="53" t="s">
        <v>2095</v>
      </c>
      <c r="AH69" s="59">
        <v>6</v>
      </c>
      <c r="AI69" s="26" t="s">
        <v>2099</v>
      </c>
      <c r="AJ69" s="82"/>
      <c r="AK69" s="37">
        <v>411</v>
      </c>
      <c r="AL69" s="26">
        <v>0</v>
      </c>
      <c r="AM69" s="26">
        <v>3</v>
      </c>
      <c r="AN69" s="92">
        <v>4.5814562639772731</v>
      </c>
      <c r="AO69" s="26" t="s">
        <v>2346</v>
      </c>
      <c r="AP69" s="81"/>
    </row>
    <row r="70" spans="1:42" ht="29" hidden="1" x14ac:dyDescent="0.35">
      <c r="A70" s="35">
        <v>31</v>
      </c>
      <c r="B70" s="8" t="s">
        <v>57</v>
      </c>
      <c r="C70" s="12" t="s">
        <v>109</v>
      </c>
      <c r="D70" s="8" t="s">
        <v>2372</v>
      </c>
      <c r="E70" s="8" t="s">
        <v>113</v>
      </c>
      <c r="F70" s="90" t="s">
        <v>2494</v>
      </c>
      <c r="G70" s="8">
        <v>3</v>
      </c>
      <c r="H70" s="26" t="s">
        <v>2105</v>
      </c>
      <c r="I70" s="66" t="s">
        <v>62</v>
      </c>
      <c r="J70" s="202" t="s">
        <v>37</v>
      </c>
      <c r="K70" s="26">
        <v>2013</v>
      </c>
      <c r="L70" s="67">
        <v>312</v>
      </c>
      <c r="M70" s="67"/>
      <c r="N70" s="67">
        <v>255</v>
      </c>
      <c r="O70" s="26"/>
      <c r="P70" s="26"/>
      <c r="Q70" s="27">
        <v>1</v>
      </c>
      <c r="R70" s="26"/>
      <c r="S70" s="61" t="s">
        <v>2095</v>
      </c>
      <c r="T70" s="30"/>
      <c r="U70" s="26">
        <v>861</v>
      </c>
      <c r="V70" s="28">
        <v>430.5</v>
      </c>
      <c r="W70" s="26">
        <v>37</v>
      </c>
      <c r="X70" s="26">
        <f t="shared" si="1"/>
        <v>444</v>
      </c>
      <c r="Y70" s="71"/>
      <c r="Z70" s="38" t="s">
        <v>2125</v>
      </c>
      <c r="AA70" s="38" t="s">
        <v>2097</v>
      </c>
      <c r="AB70" s="38" t="s">
        <v>2126</v>
      </c>
      <c r="AC70" s="38" t="s">
        <v>2095</v>
      </c>
      <c r="AD70" s="26"/>
      <c r="AE70" s="38" t="s">
        <v>2095</v>
      </c>
      <c r="AF70" s="26" t="s">
        <v>2098</v>
      </c>
      <c r="AG70" s="53" t="s">
        <v>2095</v>
      </c>
      <c r="AH70" s="59">
        <v>6</v>
      </c>
      <c r="AI70" s="26" t="s">
        <v>2099</v>
      </c>
      <c r="AJ70" s="82"/>
      <c r="AK70" s="37">
        <v>109</v>
      </c>
      <c r="AL70" s="26">
        <v>1</v>
      </c>
      <c r="AM70" s="26">
        <v>18</v>
      </c>
      <c r="AN70" s="92">
        <v>1.305951133375</v>
      </c>
      <c r="AO70" s="26" t="s">
        <v>2374</v>
      </c>
      <c r="AP70" s="81"/>
    </row>
    <row r="71" spans="1:42" ht="43.5" hidden="1" x14ac:dyDescent="0.35">
      <c r="A71" s="35">
        <v>31</v>
      </c>
      <c r="B71" s="8" t="s">
        <v>57</v>
      </c>
      <c r="C71" s="12" t="s">
        <v>140</v>
      </c>
      <c r="D71" s="8" t="s">
        <v>2375</v>
      </c>
      <c r="E71" s="8" t="s">
        <v>143</v>
      </c>
      <c r="F71" s="90" t="s">
        <v>2496</v>
      </c>
      <c r="G71" s="8">
        <v>3</v>
      </c>
      <c r="H71" s="26" t="s">
        <v>2105</v>
      </c>
      <c r="I71" s="66" t="s">
        <v>62</v>
      </c>
      <c r="J71" s="202" t="s">
        <v>37</v>
      </c>
      <c r="K71" s="26">
        <v>2009</v>
      </c>
      <c r="L71" s="67">
        <v>296</v>
      </c>
      <c r="M71" s="67"/>
      <c r="N71" s="67">
        <v>379</v>
      </c>
      <c r="O71" s="26"/>
      <c r="P71" s="26"/>
      <c r="Q71" s="27">
        <v>1</v>
      </c>
      <c r="R71" s="26"/>
      <c r="S71" s="61" t="s">
        <v>2107</v>
      </c>
      <c r="T71" s="30"/>
      <c r="U71" s="26">
        <v>737</v>
      </c>
      <c r="V71" s="28">
        <v>368.5</v>
      </c>
      <c r="W71" s="26">
        <v>40</v>
      </c>
      <c r="X71" s="26">
        <f t="shared" si="1"/>
        <v>480</v>
      </c>
      <c r="Y71" s="71"/>
      <c r="Z71" s="38" t="s">
        <v>2125</v>
      </c>
      <c r="AA71" s="38" t="s">
        <v>2097</v>
      </c>
      <c r="AB71" s="38" t="s">
        <v>2126</v>
      </c>
      <c r="AC71" s="38" t="s">
        <v>2095</v>
      </c>
      <c r="AD71" s="26"/>
      <c r="AE71" s="38" t="s">
        <v>2095</v>
      </c>
      <c r="AF71" s="26" t="s">
        <v>2098</v>
      </c>
      <c r="AG71" s="53" t="s">
        <v>2095</v>
      </c>
      <c r="AH71" s="59">
        <v>6</v>
      </c>
      <c r="AI71" s="26" t="s">
        <v>2099</v>
      </c>
      <c r="AJ71" s="82"/>
      <c r="AK71" s="37">
        <v>109</v>
      </c>
      <c r="AL71" s="26">
        <v>0</v>
      </c>
      <c r="AM71" s="26">
        <v>20</v>
      </c>
      <c r="AN71" s="92">
        <v>3.2561376687689205</v>
      </c>
      <c r="AO71" s="26" t="s">
        <v>2377</v>
      </c>
      <c r="AP71" s="81"/>
    </row>
    <row r="72" spans="1:42" ht="29" x14ac:dyDescent="0.35">
      <c r="A72" s="35">
        <v>2</v>
      </c>
      <c r="B72" s="8" t="s">
        <v>1649</v>
      </c>
      <c r="C72" s="8" t="s">
        <v>1924</v>
      </c>
      <c r="D72" s="8" t="s">
        <v>2135</v>
      </c>
      <c r="E72" s="9" t="s">
        <v>1927</v>
      </c>
      <c r="F72" s="90" t="s">
        <v>2433</v>
      </c>
      <c r="G72" s="8">
        <v>3</v>
      </c>
      <c r="H72" s="26" t="s">
        <v>2137</v>
      </c>
      <c r="I72" s="66" t="s">
        <v>62</v>
      </c>
      <c r="J72" s="202" t="s">
        <v>37</v>
      </c>
      <c r="K72" s="26">
        <v>1998</v>
      </c>
      <c r="L72" s="67">
        <v>299</v>
      </c>
      <c r="M72" s="67"/>
      <c r="N72" s="67">
        <v>300</v>
      </c>
      <c r="O72" s="26"/>
      <c r="P72" s="26"/>
      <c r="Q72" s="27">
        <v>1</v>
      </c>
      <c r="R72" s="26"/>
      <c r="S72" s="60" t="s">
        <v>2095</v>
      </c>
      <c r="T72" s="30"/>
      <c r="U72" s="26">
        <v>663</v>
      </c>
      <c r="V72" s="28">
        <v>331.5</v>
      </c>
      <c r="W72" s="26">
        <v>39</v>
      </c>
      <c r="X72" s="26">
        <f t="shared" si="1"/>
        <v>468</v>
      </c>
      <c r="Y72" s="71"/>
      <c r="Z72" s="38" t="s">
        <v>2125</v>
      </c>
      <c r="AA72" s="38" t="s">
        <v>2097</v>
      </c>
      <c r="AB72" s="38" t="s">
        <v>2095</v>
      </c>
      <c r="AC72" s="38" t="s">
        <v>2095</v>
      </c>
      <c r="AD72" s="26"/>
      <c r="AE72" s="38" t="s">
        <v>2095</v>
      </c>
      <c r="AF72" s="26" t="s">
        <v>2098</v>
      </c>
      <c r="AG72" s="53" t="s">
        <v>2095</v>
      </c>
      <c r="AH72" s="59">
        <v>5</v>
      </c>
      <c r="AI72" s="26" t="s">
        <v>2099</v>
      </c>
      <c r="AJ72" s="82"/>
      <c r="AK72" s="37">
        <v>568</v>
      </c>
      <c r="AL72" s="26">
        <v>8</v>
      </c>
      <c r="AM72" s="26">
        <v>30</v>
      </c>
      <c r="AN72" s="92">
        <v>0.66223579753030304</v>
      </c>
      <c r="AO72" s="26" t="s">
        <v>2134</v>
      </c>
      <c r="AP72" s="81"/>
    </row>
    <row r="73" spans="1:42" ht="29" x14ac:dyDescent="0.35">
      <c r="A73" s="35">
        <v>2</v>
      </c>
      <c r="B73" s="8" t="s">
        <v>1649</v>
      </c>
      <c r="C73" s="8" t="s">
        <v>1939</v>
      </c>
      <c r="D73" s="8" t="s">
        <v>2138</v>
      </c>
      <c r="E73" s="9" t="s">
        <v>1942</v>
      </c>
      <c r="F73" s="90" t="s">
        <v>2434</v>
      </c>
      <c r="G73" s="8">
        <v>3</v>
      </c>
      <c r="H73" s="26"/>
      <c r="I73" s="66" t="s">
        <v>55</v>
      </c>
      <c r="J73" s="202" t="s">
        <v>44</v>
      </c>
      <c r="K73" s="26">
        <v>1898</v>
      </c>
      <c r="L73" s="67">
        <v>300</v>
      </c>
      <c r="M73" s="67"/>
      <c r="N73" s="67">
        <v>366</v>
      </c>
      <c r="O73" s="26"/>
      <c r="P73" s="26"/>
      <c r="Q73" s="27">
        <v>0.8571428571428571</v>
      </c>
      <c r="R73" s="26"/>
      <c r="S73" s="60" t="s">
        <v>2095</v>
      </c>
      <c r="T73" s="30"/>
      <c r="U73" s="26">
        <v>974</v>
      </c>
      <c r="V73" s="28">
        <v>487</v>
      </c>
      <c r="W73" s="26">
        <v>49</v>
      </c>
      <c r="X73" s="26">
        <f t="shared" si="1"/>
        <v>588</v>
      </c>
      <c r="Y73" s="71"/>
      <c r="Z73" s="38" t="s">
        <v>2125</v>
      </c>
      <c r="AA73" s="38" t="s">
        <v>2097</v>
      </c>
      <c r="AB73" s="38" t="s">
        <v>2095</v>
      </c>
      <c r="AC73" s="38" t="s">
        <v>2095</v>
      </c>
      <c r="AD73" s="26"/>
      <c r="AE73" s="38" t="s">
        <v>2095</v>
      </c>
      <c r="AF73" s="26" t="s">
        <v>2098</v>
      </c>
      <c r="AG73" s="53" t="s">
        <v>2095</v>
      </c>
      <c r="AH73" s="59">
        <v>5</v>
      </c>
      <c r="AI73" s="26" t="s">
        <v>2099</v>
      </c>
      <c r="AJ73" s="82"/>
      <c r="AK73" s="37">
        <v>568</v>
      </c>
      <c r="AL73" s="26">
        <v>1</v>
      </c>
      <c r="AM73" s="26">
        <v>18</v>
      </c>
      <c r="AN73" s="92">
        <v>0.3689557209621212</v>
      </c>
      <c r="AO73" s="26" t="s">
        <v>2140</v>
      </c>
      <c r="AP73" s="81"/>
    </row>
    <row r="74" spans="1:42" ht="29" x14ac:dyDescent="0.35">
      <c r="A74" s="35">
        <v>2</v>
      </c>
      <c r="B74" s="8" t="s">
        <v>1649</v>
      </c>
      <c r="C74" s="8" t="s">
        <v>1954</v>
      </c>
      <c r="D74" s="8" t="s">
        <v>2533</v>
      </c>
      <c r="E74" s="9" t="s">
        <v>1958</v>
      </c>
      <c r="F74" s="90" t="s">
        <v>2534</v>
      </c>
      <c r="G74" s="9"/>
      <c r="H74" s="26"/>
      <c r="I74" s="66" t="s">
        <v>43</v>
      </c>
      <c r="J74" s="202" t="s">
        <v>44</v>
      </c>
      <c r="K74" s="26">
        <v>1931</v>
      </c>
      <c r="L74" s="67">
        <v>660</v>
      </c>
      <c r="M74" s="67"/>
      <c r="N74" s="67">
        <v>200</v>
      </c>
      <c r="O74" s="26"/>
      <c r="P74" s="26"/>
      <c r="Q74" s="27">
        <v>0.7589285714285714</v>
      </c>
      <c r="R74" s="26"/>
      <c r="S74" s="60" t="s">
        <v>2095</v>
      </c>
      <c r="T74" s="30"/>
      <c r="U74" s="26">
        <v>2733</v>
      </c>
      <c r="V74" s="28">
        <v>1366.5</v>
      </c>
      <c r="W74" s="26">
        <v>107</v>
      </c>
      <c r="X74" s="26">
        <f t="shared" si="1"/>
        <v>1284</v>
      </c>
      <c r="Y74" s="71"/>
      <c r="Z74" s="38" t="s">
        <v>2102</v>
      </c>
      <c r="AA74" s="38" t="s">
        <v>2095</v>
      </c>
      <c r="AB74" s="38" t="s">
        <v>2117</v>
      </c>
      <c r="AC74" s="38" t="s">
        <v>2095</v>
      </c>
      <c r="AD74" s="26"/>
      <c r="AE74" s="38" t="s">
        <v>2095</v>
      </c>
      <c r="AF74" s="26" t="s">
        <v>2098</v>
      </c>
      <c r="AG74" s="53" t="s">
        <v>2095</v>
      </c>
      <c r="AH74" s="59">
        <v>5</v>
      </c>
      <c r="AI74" s="26" t="s">
        <v>2099</v>
      </c>
      <c r="AJ74" s="82"/>
      <c r="AK74" s="37">
        <v>568</v>
      </c>
      <c r="AL74" s="26">
        <v>8</v>
      </c>
      <c r="AM74" s="26">
        <v>18</v>
      </c>
      <c r="AN74" s="92">
        <v>0.40169427595075763</v>
      </c>
      <c r="AO74" s="26" t="s">
        <v>2535</v>
      </c>
      <c r="AP74" s="81"/>
    </row>
    <row r="75" spans="1:42" hidden="1" x14ac:dyDescent="0.35">
      <c r="A75" s="35">
        <v>3</v>
      </c>
      <c r="B75" s="8" t="s">
        <v>1649</v>
      </c>
      <c r="C75" s="8" t="s">
        <v>1881</v>
      </c>
      <c r="D75" s="8" t="s">
        <v>2150</v>
      </c>
      <c r="E75" s="9" t="s">
        <v>1884</v>
      </c>
      <c r="F75" s="90" t="s">
        <v>2443</v>
      </c>
      <c r="G75" s="8">
        <v>3</v>
      </c>
      <c r="H75" s="26"/>
      <c r="I75" s="66" t="s">
        <v>1015</v>
      </c>
      <c r="J75" s="202" t="s">
        <v>44</v>
      </c>
      <c r="K75" s="26">
        <v>1960</v>
      </c>
      <c r="L75" s="67">
        <v>400</v>
      </c>
      <c r="M75" s="67"/>
      <c r="N75" s="67">
        <v>374</v>
      </c>
      <c r="O75" s="26"/>
      <c r="P75" s="26"/>
      <c r="Q75" s="27">
        <v>0.65853658536585369</v>
      </c>
      <c r="R75" s="26"/>
      <c r="S75" s="60" t="s">
        <v>2095</v>
      </c>
      <c r="T75" s="30"/>
      <c r="U75" s="26">
        <v>706</v>
      </c>
      <c r="V75" s="28">
        <v>353</v>
      </c>
      <c r="W75" s="26">
        <v>40</v>
      </c>
      <c r="X75" s="26">
        <f t="shared" si="1"/>
        <v>480</v>
      </c>
      <c r="Y75" s="71"/>
      <c r="Z75" s="38" t="s">
        <v>2125</v>
      </c>
      <c r="AA75" s="38" t="s">
        <v>2097</v>
      </c>
      <c r="AB75" s="38" t="s">
        <v>2095</v>
      </c>
      <c r="AC75" s="38" t="s">
        <v>2095</v>
      </c>
      <c r="AD75" s="26"/>
      <c r="AE75" s="38" t="s">
        <v>2095</v>
      </c>
      <c r="AF75" s="26" t="s">
        <v>2098</v>
      </c>
      <c r="AG75" s="53" t="s">
        <v>2095</v>
      </c>
      <c r="AH75" s="59">
        <v>5</v>
      </c>
      <c r="AI75" s="26" t="s">
        <v>2099</v>
      </c>
      <c r="AJ75" s="82"/>
      <c r="AK75" s="37">
        <v>286</v>
      </c>
      <c r="AL75" s="26">
        <v>5</v>
      </c>
      <c r="AM75" s="26">
        <v>14</v>
      </c>
      <c r="AN75" s="92">
        <v>0.32174259521212123</v>
      </c>
      <c r="AO75" s="26" t="s">
        <v>2152</v>
      </c>
      <c r="AP75" s="81"/>
    </row>
    <row r="76" spans="1:42" hidden="1" x14ac:dyDescent="0.35">
      <c r="A76" s="35">
        <v>3</v>
      </c>
      <c r="B76" s="8" t="s">
        <v>1649</v>
      </c>
      <c r="C76" s="8" t="s">
        <v>1885</v>
      </c>
      <c r="D76" s="8" t="s">
        <v>2153</v>
      </c>
      <c r="E76" s="9" t="s">
        <v>1889</v>
      </c>
      <c r="F76" s="90" t="s">
        <v>2444</v>
      </c>
      <c r="G76" s="8">
        <v>3</v>
      </c>
      <c r="H76" s="26" t="s">
        <v>2137</v>
      </c>
      <c r="I76" s="66" t="s">
        <v>62</v>
      </c>
      <c r="J76" s="202" t="s">
        <v>37</v>
      </c>
      <c r="K76" s="26">
        <v>2017</v>
      </c>
      <c r="L76" s="67">
        <v>257</v>
      </c>
      <c r="M76" s="67"/>
      <c r="N76" s="67">
        <v>343</v>
      </c>
      <c r="O76" s="26"/>
      <c r="P76" s="26"/>
      <c r="Q76" s="27">
        <v>1</v>
      </c>
      <c r="R76" s="26"/>
      <c r="S76" s="60" t="s">
        <v>2095</v>
      </c>
      <c r="T76" s="30"/>
      <c r="U76" s="26">
        <v>650</v>
      </c>
      <c r="V76" s="28">
        <v>325</v>
      </c>
      <c r="W76" s="26">
        <v>35</v>
      </c>
      <c r="X76" s="26">
        <f t="shared" si="1"/>
        <v>420</v>
      </c>
      <c r="Y76" s="71"/>
      <c r="Z76" s="38" t="s">
        <v>2125</v>
      </c>
      <c r="AA76" s="38" t="s">
        <v>2097</v>
      </c>
      <c r="AB76" s="38" t="s">
        <v>2095</v>
      </c>
      <c r="AC76" s="38" t="s">
        <v>2095</v>
      </c>
      <c r="AD76" s="26"/>
      <c r="AE76" s="38" t="s">
        <v>2095</v>
      </c>
      <c r="AF76" s="26" t="s">
        <v>2098</v>
      </c>
      <c r="AG76" s="53" t="s">
        <v>2095</v>
      </c>
      <c r="AH76" s="59">
        <v>5</v>
      </c>
      <c r="AI76" s="26" t="s">
        <v>2099</v>
      </c>
      <c r="AJ76" s="82"/>
      <c r="AK76" s="37">
        <v>286</v>
      </c>
      <c r="AL76" s="26">
        <v>1</v>
      </c>
      <c r="AM76" s="26">
        <v>15</v>
      </c>
      <c r="AN76" s="92">
        <v>0.28453676993939392</v>
      </c>
      <c r="AO76" s="26" t="s">
        <v>2155</v>
      </c>
      <c r="AP76" s="81"/>
    </row>
    <row r="77" spans="1:42" hidden="1" x14ac:dyDescent="0.35">
      <c r="A77" s="35">
        <v>4</v>
      </c>
      <c r="B77" s="8" t="s">
        <v>1649</v>
      </c>
      <c r="C77" s="8" t="s">
        <v>1797</v>
      </c>
      <c r="D77" s="8" t="s">
        <v>2160</v>
      </c>
      <c r="E77" s="9" t="s">
        <v>1800</v>
      </c>
      <c r="F77" s="90" t="s">
        <v>2394</v>
      </c>
      <c r="G77" s="8">
        <v>3</v>
      </c>
      <c r="H77" s="26" t="s">
        <v>2124</v>
      </c>
      <c r="I77" s="66" t="s">
        <v>36</v>
      </c>
      <c r="J77" s="202" t="s">
        <v>37</v>
      </c>
      <c r="K77" s="26">
        <v>1959</v>
      </c>
      <c r="L77" s="67">
        <v>400</v>
      </c>
      <c r="M77" s="67"/>
      <c r="N77" s="67">
        <v>350</v>
      </c>
      <c r="O77" s="26"/>
      <c r="P77" s="26"/>
      <c r="Q77" s="27">
        <v>0.64864864864864868</v>
      </c>
      <c r="R77" s="26"/>
      <c r="S77" s="60" t="s">
        <v>2095</v>
      </c>
      <c r="T77" s="30"/>
      <c r="U77" s="26">
        <v>892</v>
      </c>
      <c r="V77" s="28">
        <v>446</v>
      </c>
      <c r="W77" s="26">
        <v>38</v>
      </c>
      <c r="X77" s="26">
        <f t="shared" si="1"/>
        <v>456</v>
      </c>
      <c r="Y77" s="71"/>
      <c r="Z77" s="38" t="s">
        <v>2125</v>
      </c>
      <c r="AA77" s="38" t="s">
        <v>2097</v>
      </c>
      <c r="AB77" s="38" t="s">
        <v>2095</v>
      </c>
      <c r="AC77" s="38" t="s">
        <v>2095</v>
      </c>
      <c r="AD77" s="26"/>
      <c r="AE77" s="38" t="s">
        <v>2095</v>
      </c>
      <c r="AF77" s="26" t="s">
        <v>2098</v>
      </c>
      <c r="AG77" s="53" t="s">
        <v>2095</v>
      </c>
      <c r="AH77" s="59">
        <v>5</v>
      </c>
      <c r="AI77" s="26" t="s">
        <v>2099</v>
      </c>
      <c r="AJ77" s="82"/>
      <c r="AK77" s="37">
        <v>260</v>
      </c>
      <c r="AL77" s="26">
        <v>3</v>
      </c>
      <c r="AM77" s="26">
        <v>23</v>
      </c>
      <c r="AN77" s="92">
        <v>0.18454544340094678</v>
      </c>
      <c r="AO77" s="26" t="s">
        <v>2162</v>
      </c>
      <c r="AP77" s="81"/>
    </row>
    <row r="78" spans="1:42" hidden="1" x14ac:dyDescent="0.35">
      <c r="A78" s="35">
        <v>5</v>
      </c>
      <c r="B78" s="8" t="s">
        <v>1649</v>
      </c>
      <c r="C78" s="12" t="s">
        <v>1752</v>
      </c>
      <c r="D78" s="8" t="s">
        <v>2166</v>
      </c>
      <c r="E78" s="9" t="s">
        <v>1755</v>
      </c>
      <c r="F78" s="90" t="s">
        <v>2445</v>
      </c>
      <c r="G78" s="8">
        <v>3</v>
      </c>
      <c r="H78" s="26" t="s">
        <v>2168</v>
      </c>
      <c r="I78" s="66" t="s">
        <v>43</v>
      </c>
      <c r="J78" s="202" t="s">
        <v>44</v>
      </c>
      <c r="K78" s="26">
        <v>1925</v>
      </c>
      <c r="L78" s="67">
        <v>149</v>
      </c>
      <c r="M78" s="67"/>
      <c r="N78" s="67">
        <v>270</v>
      </c>
      <c r="O78" s="26"/>
      <c r="P78" s="26"/>
      <c r="Q78" s="27">
        <v>0.88888888888888884</v>
      </c>
      <c r="R78" s="26"/>
      <c r="S78" s="60" t="s">
        <v>2095</v>
      </c>
      <c r="T78" s="30"/>
      <c r="U78" s="26">
        <v>1279</v>
      </c>
      <c r="V78" s="28">
        <v>639.5</v>
      </c>
      <c r="W78" s="26">
        <v>59</v>
      </c>
      <c r="X78" s="26">
        <f t="shared" si="1"/>
        <v>708</v>
      </c>
      <c r="Y78" s="71"/>
      <c r="Z78" s="38" t="s">
        <v>2133</v>
      </c>
      <c r="AA78" s="38" t="s">
        <v>2097</v>
      </c>
      <c r="AB78" s="38" t="s">
        <v>2095</v>
      </c>
      <c r="AC78" s="38" t="s">
        <v>2095</v>
      </c>
      <c r="AD78" s="26"/>
      <c r="AE78" s="38" t="s">
        <v>2129</v>
      </c>
      <c r="AF78" s="26" t="s">
        <v>2098</v>
      </c>
      <c r="AG78" s="53" t="s">
        <v>2095</v>
      </c>
      <c r="AH78" s="59">
        <v>5</v>
      </c>
      <c r="AI78" s="26" t="s">
        <v>2099</v>
      </c>
      <c r="AJ78" s="82"/>
      <c r="AK78" s="37">
        <v>318</v>
      </c>
      <c r="AL78" s="26">
        <v>4</v>
      </c>
      <c r="AM78" s="26">
        <v>13</v>
      </c>
      <c r="AN78" s="92">
        <v>0.46351281794317994</v>
      </c>
      <c r="AO78" s="26" t="s">
        <v>2152</v>
      </c>
      <c r="AP78" s="81"/>
    </row>
    <row r="79" spans="1:42" ht="29" hidden="1" x14ac:dyDescent="0.35">
      <c r="A79" s="35">
        <v>6</v>
      </c>
      <c r="B79" s="8" t="s">
        <v>1649</v>
      </c>
      <c r="C79" s="8" t="s">
        <v>1668</v>
      </c>
      <c r="D79" s="8" t="s">
        <v>2178</v>
      </c>
      <c r="E79" s="9" t="s">
        <v>1672</v>
      </c>
      <c r="F79" s="90" t="s">
        <v>2446</v>
      </c>
      <c r="G79" s="8">
        <v>3</v>
      </c>
      <c r="H79" s="26" t="s">
        <v>2137</v>
      </c>
      <c r="I79" s="66" t="s">
        <v>62</v>
      </c>
      <c r="J79" s="202" t="s">
        <v>37</v>
      </c>
      <c r="K79" s="26">
        <v>2007</v>
      </c>
      <c r="L79" s="67">
        <v>200</v>
      </c>
      <c r="M79" s="67"/>
      <c r="N79" s="67">
        <v>299</v>
      </c>
      <c r="O79" s="26"/>
      <c r="P79" s="26" t="s">
        <v>2106</v>
      </c>
      <c r="Q79" s="27">
        <v>1</v>
      </c>
      <c r="R79" s="26"/>
      <c r="S79" s="60" t="s">
        <v>2095</v>
      </c>
      <c r="T79" s="30"/>
      <c r="U79" s="26">
        <v>356</v>
      </c>
      <c r="V79" s="28">
        <v>178</v>
      </c>
      <c r="W79" s="26">
        <v>26</v>
      </c>
      <c r="X79" s="26">
        <f t="shared" si="1"/>
        <v>312</v>
      </c>
      <c r="Y79" s="71"/>
      <c r="Z79" s="38" t="s">
        <v>2125</v>
      </c>
      <c r="AA79" s="38" t="s">
        <v>2097</v>
      </c>
      <c r="AB79" s="38" t="s">
        <v>2095</v>
      </c>
      <c r="AC79" s="38" t="s">
        <v>2095</v>
      </c>
      <c r="AD79" s="26"/>
      <c r="AE79" s="38" t="s">
        <v>2095</v>
      </c>
      <c r="AF79" s="26" t="s">
        <v>2098</v>
      </c>
      <c r="AG79" s="53" t="s">
        <v>2095</v>
      </c>
      <c r="AH79" s="59">
        <v>5</v>
      </c>
      <c r="AI79" s="26" t="s">
        <v>2099</v>
      </c>
      <c r="AJ79" s="82"/>
      <c r="AK79" s="37">
        <v>227</v>
      </c>
      <c r="AL79" s="26">
        <v>6</v>
      </c>
      <c r="AM79" s="26">
        <v>10</v>
      </c>
      <c r="AN79" s="92">
        <v>0.7679671269602254</v>
      </c>
      <c r="AO79" s="26" t="s">
        <v>2173</v>
      </c>
      <c r="AP79" s="81"/>
    </row>
    <row r="80" spans="1:42" hidden="1" x14ac:dyDescent="0.35">
      <c r="A80" s="35">
        <v>11</v>
      </c>
      <c r="B80" s="8" t="s">
        <v>1083</v>
      </c>
      <c r="C80" s="8" t="s">
        <v>1185</v>
      </c>
      <c r="D80" s="8" t="s">
        <v>2536</v>
      </c>
      <c r="E80" s="9" t="s">
        <v>1189</v>
      </c>
      <c r="F80" s="90" t="s">
        <v>2537</v>
      </c>
      <c r="G80" s="9" t="s">
        <v>2538</v>
      </c>
      <c r="H80" s="26"/>
      <c r="I80" s="66" t="s">
        <v>1015</v>
      </c>
      <c r="J80" s="202" t="s">
        <v>44</v>
      </c>
      <c r="K80" s="26">
        <v>1937</v>
      </c>
      <c r="L80" s="67">
        <v>300</v>
      </c>
      <c r="M80" s="67"/>
      <c r="N80" s="67">
        <v>250</v>
      </c>
      <c r="O80" s="26"/>
      <c r="P80" s="26"/>
      <c r="Q80" s="27">
        <v>0.32500000000000001</v>
      </c>
      <c r="R80" s="26"/>
      <c r="S80" s="60" t="s">
        <v>2107</v>
      </c>
      <c r="T80" s="30"/>
      <c r="U80" s="26">
        <v>1689</v>
      </c>
      <c r="V80" s="28">
        <v>844.5</v>
      </c>
      <c r="W80" s="26">
        <v>66</v>
      </c>
      <c r="X80" s="26">
        <f t="shared" si="1"/>
        <v>792</v>
      </c>
      <c r="Y80" s="71"/>
      <c r="Z80" s="38" t="s">
        <v>2171</v>
      </c>
      <c r="AA80" s="38" t="s">
        <v>2095</v>
      </c>
      <c r="AB80" s="38" t="s">
        <v>2095</v>
      </c>
      <c r="AC80" s="38" t="s">
        <v>2127</v>
      </c>
      <c r="AD80" s="26"/>
      <c r="AE80" s="38" t="s">
        <v>2095</v>
      </c>
      <c r="AF80" s="26" t="s">
        <v>2098</v>
      </c>
      <c r="AG80" s="53" t="s">
        <v>2095</v>
      </c>
      <c r="AH80" s="59">
        <v>4</v>
      </c>
      <c r="AI80" s="26" t="s">
        <v>2130</v>
      </c>
      <c r="AJ80" s="82"/>
      <c r="AK80" s="37">
        <v>479</v>
      </c>
      <c r="AL80" s="26">
        <v>2</v>
      </c>
      <c r="AM80" s="26">
        <v>8</v>
      </c>
      <c r="AN80" s="92">
        <v>0.90132960999053036</v>
      </c>
      <c r="AO80" s="26" t="s">
        <v>2431</v>
      </c>
      <c r="AP80" s="81"/>
    </row>
    <row r="81" spans="1:42" hidden="1" x14ac:dyDescent="0.35">
      <c r="A81" s="35">
        <v>6</v>
      </c>
      <c r="B81" s="8" t="s">
        <v>1649</v>
      </c>
      <c r="C81" s="8" t="s">
        <v>1706</v>
      </c>
      <c r="D81" s="8" t="s">
        <v>2447</v>
      </c>
      <c r="E81" s="9" t="s">
        <v>1710</v>
      </c>
      <c r="F81" s="90" t="s">
        <v>2539</v>
      </c>
      <c r="G81" s="8">
        <v>3</v>
      </c>
      <c r="H81" s="26" t="s">
        <v>2137</v>
      </c>
      <c r="I81" s="66" t="s">
        <v>62</v>
      </c>
      <c r="J81" s="202" t="s">
        <v>37</v>
      </c>
      <c r="K81" s="26">
        <v>2010</v>
      </c>
      <c r="L81" s="67">
        <v>257</v>
      </c>
      <c r="M81" s="67"/>
      <c r="N81" s="67">
        <v>329</v>
      </c>
      <c r="O81" s="26"/>
      <c r="P81" s="26"/>
      <c r="Q81" s="27">
        <v>1</v>
      </c>
      <c r="R81" s="26"/>
      <c r="S81" s="60" t="s">
        <v>2095</v>
      </c>
      <c r="T81" s="30"/>
      <c r="U81" s="26">
        <v>455</v>
      </c>
      <c r="V81" s="28">
        <v>227.5</v>
      </c>
      <c r="W81" s="26">
        <v>26</v>
      </c>
      <c r="X81" s="26">
        <f t="shared" si="1"/>
        <v>312</v>
      </c>
      <c r="Y81" s="71"/>
      <c r="Z81" s="38" t="s">
        <v>2125</v>
      </c>
      <c r="AA81" s="38" t="s">
        <v>2097</v>
      </c>
      <c r="AB81" s="38" t="s">
        <v>2095</v>
      </c>
      <c r="AC81" s="38" t="s">
        <v>2095</v>
      </c>
      <c r="AD81" s="26"/>
      <c r="AE81" s="38" t="s">
        <v>2095</v>
      </c>
      <c r="AF81" s="26" t="s">
        <v>2098</v>
      </c>
      <c r="AG81" s="53" t="s">
        <v>2095</v>
      </c>
      <c r="AH81" s="59">
        <v>5</v>
      </c>
      <c r="AI81" s="26" t="s">
        <v>2099</v>
      </c>
      <c r="AJ81" s="82"/>
      <c r="AK81" s="37">
        <v>227</v>
      </c>
      <c r="AL81" s="26">
        <v>5</v>
      </c>
      <c r="AM81" s="26">
        <v>7</v>
      </c>
      <c r="AN81" s="92">
        <v>0.69958211807007387</v>
      </c>
      <c r="AO81" s="26" t="s">
        <v>2448</v>
      </c>
      <c r="AP81" s="81"/>
    </row>
    <row r="82" spans="1:42" ht="29" hidden="1" x14ac:dyDescent="0.35">
      <c r="A82" s="20">
        <v>7</v>
      </c>
      <c r="B82" s="9" t="s">
        <v>1083</v>
      </c>
      <c r="C82" s="9" t="s">
        <v>1632</v>
      </c>
      <c r="D82" s="8" t="s">
        <v>2449</v>
      </c>
      <c r="E82" s="9" t="s">
        <v>1636</v>
      </c>
      <c r="F82" s="90" t="s">
        <v>2399</v>
      </c>
      <c r="G82" s="8">
        <v>3</v>
      </c>
      <c r="H82" s="26"/>
      <c r="I82" s="66" t="s">
        <v>1015</v>
      </c>
      <c r="J82" s="202" t="s">
        <v>44</v>
      </c>
      <c r="K82" s="26">
        <v>1972</v>
      </c>
      <c r="L82" s="67">
        <v>256</v>
      </c>
      <c r="M82" s="67"/>
      <c r="N82" s="67">
        <v>313</v>
      </c>
      <c r="O82" s="26"/>
      <c r="P82" s="26"/>
      <c r="Q82" s="27">
        <v>0.98076923076923073</v>
      </c>
      <c r="R82" s="26"/>
      <c r="S82" s="60" t="s">
        <v>2095</v>
      </c>
      <c r="T82" s="30"/>
      <c r="U82" s="26">
        <v>870</v>
      </c>
      <c r="V82" s="28">
        <v>435</v>
      </c>
      <c r="W82" s="26">
        <v>53</v>
      </c>
      <c r="X82" s="26">
        <f t="shared" si="1"/>
        <v>636</v>
      </c>
      <c r="Y82" s="71"/>
      <c r="Z82" s="38" t="s">
        <v>2125</v>
      </c>
      <c r="AA82" s="38" t="s">
        <v>2097</v>
      </c>
      <c r="AB82" s="38" t="s">
        <v>2126</v>
      </c>
      <c r="AC82" s="38" t="s">
        <v>2095</v>
      </c>
      <c r="AD82" s="26"/>
      <c r="AE82" s="38" t="s">
        <v>2129</v>
      </c>
      <c r="AF82" s="26" t="s">
        <v>2098</v>
      </c>
      <c r="AG82" s="53" t="s">
        <v>2095</v>
      </c>
      <c r="AH82" s="59">
        <v>5</v>
      </c>
      <c r="AI82" s="26" t="s">
        <v>2099</v>
      </c>
      <c r="AJ82" s="82"/>
      <c r="AK82" s="37">
        <v>603</v>
      </c>
      <c r="AL82" s="26">
        <v>4</v>
      </c>
      <c r="AM82" s="26">
        <v>13</v>
      </c>
      <c r="AN82" s="92">
        <v>0.4236215707178011</v>
      </c>
      <c r="AO82" s="26" t="s">
        <v>2183</v>
      </c>
      <c r="AP82" s="81"/>
    </row>
    <row r="83" spans="1:42" hidden="1" x14ac:dyDescent="0.35">
      <c r="A83" s="20">
        <v>7</v>
      </c>
      <c r="B83" s="9" t="s">
        <v>1083</v>
      </c>
      <c r="C83" s="9" t="s">
        <v>1640</v>
      </c>
      <c r="D83" s="8" t="s">
        <v>2450</v>
      </c>
      <c r="E83" s="9" t="s">
        <v>1644</v>
      </c>
      <c r="F83" s="90" t="s">
        <v>2540</v>
      </c>
      <c r="G83" s="8">
        <v>3</v>
      </c>
      <c r="H83" s="26"/>
      <c r="I83" s="66" t="s">
        <v>412</v>
      </c>
      <c r="J83" s="202" t="s">
        <v>44</v>
      </c>
      <c r="K83" s="26">
        <v>1967</v>
      </c>
      <c r="L83" s="67">
        <v>270</v>
      </c>
      <c r="M83" s="67"/>
      <c r="N83" s="67">
        <v>250</v>
      </c>
      <c r="O83" s="26"/>
      <c r="P83" s="26"/>
      <c r="Q83" s="27">
        <v>0.5</v>
      </c>
      <c r="R83" s="26"/>
      <c r="S83" s="60" t="s">
        <v>2095</v>
      </c>
      <c r="T83" s="30"/>
      <c r="U83" s="26">
        <v>736</v>
      </c>
      <c r="V83" s="28">
        <v>368</v>
      </c>
      <c r="W83" s="26">
        <v>44</v>
      </c>
      <c r="X83" s="26">
        <f t="shared" si="1"/>
        <v>528</v>
      </c>
      <c r="Y83" s="71"/>
      <c r="Z83" s="38" t="s">
        <v>2096</v>
      </c>
      <c r="AA83" s="38" t="s">
        <v>2097</v>
      </c>
      <c r="AB83" s="38" t="s">
        <v>2126</v>
      </c>
      <c r="AC83" s="38" t="s">
        <v>2095</v>
      </c>
      <c r="AD83" s="26"/>
      <c r="AE83" s="38" t="s">
        <v>2095</v>
      </c>
      <c r="AF83" s="26" t="s">
        <v>2098</v>
      </c>
      <c r="AG83" s="53" t="s">
        <v>2095</v>
      </c>
      <c r="AH83" s="59">
        <v>5</v>
      </c>
      <c r="AI83" s="26" t="s">
        <v>2099</v>
      </c>
      <c r="AJ83" s="82"/>
      <c r="AK83" s="37">
        <v>603</v>
      </c>
      <c r="AL83" s="26">
        <v>4</v>
      </c>
      <c r="AM83" s="26">
        <v>21</v>
      </c>
      <c r="AN83" s="92">
        <v>0.59955465748295456</v>
      </c>
      <c r="AO83" s="26" t="s">
        <v>2183</v>
      </c>
      <c r="AP83" s="81"/>
    </row>
    <row r="84" spans="1:42" hidden="1" x14ac:dyDescent="0.35">
      <c r="A84" s="35">
        <v>9</v>
      </c>
      <c r="B84" s="8" t="s">
        <v>1083</v>
      </c>
      <c r="C84" s="8" t="s">
        <v>1439</v>
      </c>
      <c r="D84" s="8" t="s">
        <v>2541</v>
      </c>
      <c r="E84" s="9" t="s">
        <v>1443</v>
      </c>
      <c r="F84" s="90" t="s">
        <v>2428</v>
      </c>
      <c r="G84" s="9"/>
      <c r="H84" s="26" t="s">
        <v>2137</v>
      </c>
      <c r="I84" s="66" t="s">
        <v>62</v>
      </c>
      <c r="J84" s="202" t="s">
        <v>37</v>
      </c>
      <c r="K84" s="26">
        <v>1999</v>
      </c>
      <c r="L84" s="67">
        <v>314</v>
      </c>
      <c r="M84" s="67"/>
      <c r="N84" s="67">
        <v>468</v>
      </c>
      <c r="O84" s="26"/>
      <c r="P84" s="26" t="s">
        <v>2106</v>
      </c>
      <c r="Q84" s="27">
        <v>1</v>
      </c>
      <c r="R84" s="26"/>
      <c r="S84" s="60" t="s">
        <v>2107</v>
      </c>
      <c r="T84" s="30"/>
      <c r="U84" s="26">
        <v>1018</v>
      </c>
      <c r="V84" s="28">
        <v>509</v>
      </c>
      <c r="W84" s="26">
        <v>44</v>
      </c>
      <c r="X84" s="26">
        <f t="shared" si="1"/>
        <v>528</v>
      </c>
      <c r="Y84" s="71"/>
      <c r="Z84" s="38" t="s">
        <v>2125</v>
      </c>
      <c r="AA84" s="38" t="s">
        <v>2095</v>
      </c>
      <c r="AB84" s="38" t="s">
        <v>2126</v>
      </c>
      <c r="AC84" s="38" t="s">
        <v>2095</v>
      </c>
      <c r="AD84" s="26"/>
      <c r="AE84" s="38" t="s">
        <v>2095</v>
      </c>
      <c r="AF84" s="26" t="s">
        <v>2098</v>
      </c>
      <c r="AG84" s="53" t="s">
        <v>2095</v>
      </c>
      <c r="AH84" s="59">
        <v>5</v>
      </c>
      <c r="AI84" s="26" t="s">
        <v>2099</v>
      </c>
      <c r="AJ84" s="82"/>
      <c r="AK84" s="37">
        <v>1286</v>
      </c>
      <c r="AL84" s="26">
        <v>4</v>
      </c>
      <c r="AM84" s="26">
        <v>8</v>
      </c>
      <c r="AN84" s="92">
        <v>0.70206369343560415</v>
      </c>
      <c r="AO84" s="26" t="s">
        <v>2177</v>
      </c>
      <c r="AP84" s="81"/>
    </row>
    <row r="85" spans="1:42" ht="29" hidden="1" x14ac:dyDescent="0.35">
      <c r="A85" s="35">
        <v>9</v>
      </c>
      <c r="B85" s="8" t="s">
        <v>1083</v>
      </c>
      <c r="C85" s="8" t="s">
        <v>1452</v>
      </c>
      <c r="D85" s="8" t="s">
        <v>2451</v>
      </c>
      <c r="E85" s="9" t="s">
        <v>1456</v>
      </c>
      <c r="F85" s="90" t="s">
        <v>2420</v>
      </c>
      <c r="G85" s="8">
        <v>3</v>
      </c>
      <c r="H85" s="26" t="s">
        <v>2137</v>
      </c>
      <c r="I85" s="66" t="s">
        <v>62</v>
      </c>
      <c r="J85" s="202" t="s">
        <v>37</v>
      </c>
      <c r="K85" s="26">
        <v>2010</v>
      </c>
      <c r="L85" s="67">
        <v>266</v>
      </c>
      <c r="M85" s="67"/>
      <c r="N85" s="67">
        <v>367</v>
      </c>
      <c r="O85" s="26"/>
      <c r="P85" s="26" t="s">
        <v>2106</v>
      </c>
      <c r="Q85" s="27">
        <v>1</v>
      </c>
      <c r="R85" s="26"/>
      <c r="S85" s="60" t="s">
        <v>2107</v>
      </c>
      <c r="T85" s="30"/>
      <c r="U85" s="26">
        <v>590</v>
      </c>
      <c r="V85" s="28">
        <v>295</v>
      </c>
      <c r="W85" s="26">
        <v>29</v>
      </c>
      <c r="X85" s="26">
        <f t="shared" si="1"/>
        <v>348</v>
      </c>
      <c r="Y85" s="71"/>
      <c r="Z85" s="38" t="s">
        <v>2096</v>
      </c>
      <c r="AA85" s="38" t="s">
        <v>2097</v>
      </c>
      <c r="AB85" s="38" t="s">
        <v>2126</v>
      </c>
      <c r="AC85" s="38" t="s">
        <v>2095</v>
      </c>
      <c r="AD85" s="26"/>
      <c r="AE85" s="38" t="s">
        <v>2095</v>
      </c>
      <c r="AF85" s="26" t="s">
        <v>2098</v>
      </c>
      <c r="AG85" s="53" t="s">
        <v>2095</v>
      </c>
      <c r="AH85" s="59">
        <v>5</v>
      </c>
      <c r="AI85" s="26" t="s">
        <v>2099</v>
      </c>
      <c r="AJ85" s="82"/>
      <c r="AK85" s="37">
        <v>1286</v>
      </c>
      <c r="AL85" s="26">
        <v>4</v>
      </c>
      <c r="AM85" s="26">
        <v>16</v>
      </c>
      <c r="AN85" s="92">
        <v>0.46401615838257582</v>
      </c>
      <c r="AO85" s="26" t="s">
        <v>2177</v>
      </c>
      <c r="AP85" s="81"/>
    </row>
    <row r="86" spans="1:42" hidden="1" x14ac:dyDescent="0.35">
      <c r="A86" s="35">
        <v>10</v>
      </c>
      <c r="B86" s="8" t="s">
        <v>1083</v>
      </c>
      <c r="C86" s="8" t="s">
        <v>1285</v>
      </c>
      <c r="D86" s="8" t="s">
        <v>2542</v>
      </c>
      <c r="E86" s="9" t="s">
        <v>1288</v>
      </c>
      <c r="F86" s="90" t="s">
        <v>2543</v>
      </c>
      <c r="G86" s="9"/>
      <c r="H86" s="26" t="s">
        <v>2168</v>
      </c>
      <c r="I86" s="66" t="s">
        <v>62</v>
      </c>
      <c r="J86" s="202" t="s">
        <v>37</v>
      </c>
      <c r="K86" s="26">
        <v>1995</v>
      </c>
      <c r="L86" s="67">
        <v>214</v>
      </c>
      <c r="M86" s="67"/>
      <c r="N86" s="67">
        <v>232</v>
      </c>
      <c r="O86" s="26"/>
      <c r="P86" s="26"/>
      <c r="Q86" s="27">
        <v>1</v>
      </c>
      <c r="R86" s="26"/>
      <c r="S86" s="60" t="s">
        <v>2107</v>
      </c>
      <c r="T86" s="30"/>
      <c r="U86" s="26">
        <v>923</v>
      </c>
      <c r="V86" s="28">
        <v>461.5</v>
      </c>
      <c r="W86" s="26">
        <v>61</v>
      </c>
      <c r="X86" s="26">
        <f t="shared" si="1"/>
        <v>732</v>
      </c>
      <c r="Y86" s="71"/>
      <c r="Z86" s="38" t="s">
        <v>2125</v>
      </c>
      <c r="AA86" s="38" t="s">
        <v>2095</v>
      </c>
      <c r="AB86" s="38" t="s">
        <v>2126</v>
      </c>
      <c r="AC86" s="38" t="s">
        <v>2095</v>
      </c>
      <c r="AD86" s="26"/>
      <c r="AE86" s="38" t="s">
        <v>2095</v>
      </c>
      <c r="AF86" s="26" t="s">
        <v>2098</v>
      </c>
      <c r="AG86" s="53" t="s">
        <v>2095</v>
      </c>
      <c r="AH86" s="59">
        <v>5</v>
      </c>
      <c r="AI86" s="26" t="s">
        <v>2099</v>
      </c>
      <c r="AJ86" s="82"/>
      <c r="AK86" s="37">
        <v>822</v>
      </c>
      <c r="AL86" s="26">
        <v>2</v>
      </c>
      <c r="AM86" s="26">
        <v>10</v>
      </c>
      <c r="AN86" s="92">
        <v>0.9849324485397708</v>
      </c>
      <c r="AO86" s="26" t="s">
        <v>2448</v>
      </c>
      <c r="AP86" s="81"/>
    </row>
    <row r="87" spans="1:42" hidden="1" x14ac:dyDescent="0.35">
      <c r="A87" s="35">
        <v>10</v>
      </c>
      <c r="B87" s="8" t="s">
        <v>1083</v>
      </c>
      <c r="C87" s="8" t="s">
        <v>1297</v>
      </c>
      <c r="D87" s="8" t="s">
        <v>2452</v>
      </c>
      <c r="E87" s="9" t="s">
        <v>1301</v>
      </c>
      <c r="F87" s="90" t="s">
        <v>2544</v>
      </c>
      <c r="G87" s="8">
        <v>3</v>
      </c>
      <c r="H87" s="26"/>
      <c r="I87" s="66" t="s">
        <v>36</v>
      </c>
      <c r="J87" s="202" t="s">
        <v>37</v>
      </c>
      <c r="K87" s="26">
        <v>1925</v>
      </c>
      <c r="L87" s="67">
        <v>662</v>
      </c>
      <c r="M87" s="67"/>
      <c r="N87" s="67">
        <v>438</v>
      </c>
      <c r="O87" s="26"/>
      <c r="P87" s="26"/>
      <c r="Q87" s="27">
        <v>0.64383561643835618</v>
      </c>
      <c r="R87" s="26"/>
      <c r="S87" s="60" t="s">
        <v>2107</v>
      </c>
      <c r="T87" s="30"/>
      <c r="U87" s="26">
        <v>1430</v>
      </c>
      <c r="V87" s="28">
        <v>715</v>
      </c>
      <c r="W87" s="26">
        <v>79</v>
      </c>
      <c r="X87" s="26">
        <f t="shared" si="1"/>
        <v>948</v>
      </c>
      <c r="Y87" s="71"/>
      <c r="Z87" s="38" t="s">
        <v>2125</v>
      </c>
      <c r="AA87" s="38" t="s">
        <v>2097</v>
      </c>
      <c r="AB87" s="38" t="s">
        <v>2095</v>
      </c>
      <c r="AC87" s="38" t="s">
        <v>2095</v>
      </c>
      <c r="AD87" s="26"/>
      <c r="AE87" s="38" t="s">
        <v>2095</v>
      </c>
      <c r="AF87" s="26" t="s">
        <v>2098</v>
      </c>
      <c r="AG87" s="53" t="s">
        <v>2095</v>
      </c>
      <c r="AH87" s="59">
        <v>5</v>
      </c>
      <c r="AI87" s="26" t="s">
        <v>2099</v>
      </c>
      <c r="AJ87" s="82"/>
      <c r="AK87" s="37">
        <v>822</v>
      </c>
      <c r="AL87" s="26">
        <v>5</v>
      </c>
      <c r="AM87" s="26">
        <v>10</v>
      </c>
      <c r="AN87" s="92">
        <v>0.66021821525378599</v>
      </c>
      <c r="AO87" s="26" t="s">
        <v>2215</v>
      </c>
      <c r="AP87" s="81"/>
    </row>
    <row r="88" spans="1:42" hidden="1" x14ac:dyDescent="0.35">
      <c r="A88" s="35">
        <v>10</v>
      </c>
      <c r="B88" s="8" t="s">
        <v>1083</v>
      </c>
      <c r="C88" s="8" t="s">
        <v>1308</v>
      </c>
      <c r="D88" s="8" t="s">
        <v>2453</v>
      </c>
      <c r="E88" s="9" t="s">
        <v>1311</v>
      </c>
      <c r="F88" s="90" t="s">
        <v>2421</v>
      </c>
      <c r="G88" s="8">
        <v>3</v>
      </c>
      <c r="H88" s="26"/>
      <c r="I88" s="66" t="s">
        <v>36</v>
      </c>
      <c r="J88" s="202" t="s">
        <v>37</v>
      </c>
      <c r="K88" s="26">
        <v>1933</v>
      </c>
      <c r="L88" s="67">
        <v>444</v>
      </c>
      <c r="M88" s="67"/>
      <c r="N88" s="67">
        <v>180</v>
      </c>
      <c r="O88" s="26"/>
      <c r="P88" s="26"/>
      <c r="Q88" s="27">
        <v>1</v>
      </c>
      <c r="R88" s="26"/>
      <c r="S88" s="60" t="s">
        <v>2107</v>
      </c>
      <c r="T88" s="30"/>
      <c r="U88" s="26">
        <v>1484</v>
      </c>
      <c r="V88" s="28">
        <v>742</v>
      </c>
      <c r="W88" s="26">
        <v>87</v>
      </c>
      <c r="X88" s="26">
        <f t="shared" si="1"/>
        <v>1044</v>
      </c>
      <c r="Y88" s="71"/>
      <c r="Z88" s="38" t="s">
        <v>2125</v>
      </c>
      <c r="AA88" s="38" t="s">
        <v>2097</v>
      </c>
      <c r="AB88" s="38" t="s">
        <v>2095</v>
      </c>
      <c r="AC88" s="38" t="s">
        <v>2095</v>
      </c>
      <c r="AD88" s="26"/>
      <c r="AE88" s="38" t="s">
        <v>2095</v>
      </c>
      <c r="AF88" s="26" t="s">
        <v>2098</v>
      </c>
      <c r="AG88" s="53" t="s">
        <v>2095</v>
      </c>
      <c r="AH88" s="59">
        <v>5</v>
      </c>
      <c r="AI88" s="26" t="s">
        <v>2099</v>
      </c>
      <c r="AJ88" s="82"/>
      <c r="AK88" s="37">
        <v>822</v>
      </c>
      <c r="AL88" s="26">
        <v>2</v>
      </c>
      <c r="AM88" s="26">
        <v>10</v>
      </c>
      <c r="AN88" s="92">
        <v>0.55847465804734853</v>
      </c>
      <c r="AO88" s="26" t="s">
        <v>2212</v>
      </c>
      <c r="AP88" s="81"/>
    </row>
    <row r="89" spans="1:42" ht="29" hidden="1" x14ac:dyDescent="0.35">
      <c r="A89" s="35">
        <v>10</v>
      </c>
      <c r="B89" s="8" t="s">
        <v>1083</v>
      </c>
      <c r="C89" s="8" t="s">
        <v>1337</v>
      </c>
      <c r="D89" s="8" t="s">
        <v>2545</v>
      </c>
      <c r="E89" s="9" t="s">
        <v>1340</v>
      </c>
      <c r="F89" s="90" t="s">
        <v>2546</v>
      </c>
      <c r="G89" s="9"/>
      <c r="H89" s="26" t="s">
        <v>2137</v>
      </c>
      <c r="I89" s="66" t="s">
        <v>62</v>
      </c>
      <c r="J89" s="202" t="s">
        <v>37</v>
      </c>
      <c r="K89" s="26">
        <v>2004</v>
      </c>
      <c r="L89" s="67">
        <v>260</v>
      </c>
      <c r="M89" s="67"/>
      <c r="N89" s="67">
        <v>250</v>
      </c>
      <c r="O89" s="26"/>
      <c r="P89" s="26"/>
      <c r="Q89" s="27">
        <v>1</v>
      </c>
      <c r="R89" s="26"/>
      <c r="S89" s="60" t="s">
        <v>2107</v>
      </c>
      <c r="T89" s="30"/>
      <c r="U89" s="26">
        <v>1073</v>
      </c>
      <c r="V89" s="28">
        <v>536.5</v>
      </c>
      <c r="W89" s="26">
        <v>43</v>
      </c>
      <c r="X89" s="26">
        <f t="shared" si="1"/>
        <v>516</v>
      </c>
      <c r="Y89" s="71"/>
      <c r="Z89" s="38" t="s">
        <v>2102</v>
      </c>
      <c r="AA89" s="38" t="s">
        <v>2095</v>
      </c>
      <c r="AB89" s="38" t="s">
        <v>2126</v>
      </c>
      <c r="AC89" s="38" t="s">
        <v>2095</v>
      </c>
      <c r="AD89" s="26"/>
      <c r="AE89" s="38" t="s">
        <v>2095</v>
      </c>
      <c r="AF89" s="26" t="s">
        <v>2098</v>
      </c>
      <c r="AG89" s="53" t="s">
        <v>2095</v>
      </c>
      <c r="AH89" s="59">
        <v>5</v>
      </c>
      <c r="AI89" s="26" t="s">
        <v>2099</v>
      </c>
      <c r="AJ89" s="82"/>
      <c r="AK89" s="37">
        <v>822</v>
      </c>
      <c r="AL89" s="26">
        <v>2</v>
      </c>
      <c r="AM89" s="26">
        <v>11</v>
      </c>
      <c r="AN89" s="92">
        <v>0.32159583728598296</v>
      </c>
      <c r="AO89" s="26" t="s">
        <v>2448</v>
      </c>
      <c r="AP89" s="81"/>
    </row>
    <row r="90" spans="1:42" hidden="1" x14ac:dyDescent="0.35">
      <c r="A90" s="35">
        <v>11</v>
      </c>
      <c r="B90" s="8" t="s">
        <v>1083</v>
      </c>
      <c r="C90" s="8" t="s">
        <v>1193</v>
      </c>
      <c r="D90" s="8" t="s">
        <v>2454</v>
      </c>
      <c r="E90" s="9" t="s">
        <v>1196</v>
      </c>
      <c r="F90" s="90" t="s">
        <v>2479</v>
      </c>
      <c r="G90" s="8">
        <v>3</v>
      </c>
      <c r="H90" s="26"/>
      <c r="I90" s="66" t="s">
        <v>55</v>
      </c>
      <c r="J90" s="202" t="s">
        <v>44</v>
      </c>
      <c r="K90" s="26">
        <v>1953</v>
      </c>
      <c r="L90" s="67">
        <v>500</v>
      </c>
      <c r="M90" s="67"/>
      <c r="N90" s="67">
        <v>275</v>
      </c>
      <c r="O90" s="26"/>
      <c r="P90" s="26"/>
      <c r="Q90" s="27">
        <v>0.94545454545454544</v>
      </c>
      <c r="R90" s="26"/>
      <c r="S90" s="60" t="s">
        <v>2107</v>
      </c>
      <c r="T90" s="30"/>
      <c r="U90" s="26">
        <v>1090</v>
      </c>
      <c r="V90" s="28">
        <v>545</v>
      </c>
      <c r="W90" s="26">
        <v>51</v>
      </c>
      <c r="X90" s="26">
        <f t="shared" si="1"/>
        <v>612</v>
      </c>
      <c r="Y90" s="71"/>
      <c r="Z90" s="38" t="s">
        <v>2125</v>
      </c>
      <c r="AA90" s="38" t="s">
        <v>2097</v>
      </c>
      <c r="AB90" s="38" t="s">
        <v>2095</v>
      </c>
      <c r="AC90" s="38" t="s">
        <v>2095</v>
      </c>
      <c r="AD90" s="26"/>
      <c r="AE90" s="38" t="s">
        <v>2095</v>
      </c>
      <c r="AF90" s="26" t="s">
        <v>2098</v>
      </c>
      <c r="AG90" s="53" t="s">
        <v>2095</v>
      </c>
      <c r="AH90" s="59">
        <v>5</v>
      </c>
      <c r="AI90" s="26" t="s">
        <v>2099</v>
      </c>
      <c r="AJ90" s="82"/>
      <c r="AK90" s="37">
        <v>479</v>
      </c>
      <c r="AL90" s="26">
        <v>2</v>
      </c>
      <c r="AM90" s="26">
        <v>7</v>
      </c>
      <c r="AN90" s="92">
        <v>0.28585665684280115</v>
      </c>
      <c r="AO90" s="26" t="s">
        <v>2193</v>
      </c>
      <c r="AP90" s="81"/>
    </row>
    <row r="91" spans="1:42" hidden="1" x14ac:dyDescent="0.35">
      <c r="A91" s="35">
        <v>11</v>
      </c>
      <c r="B91" s="8" t="s">
        <v>1083</v>
      </c>
      <c r="C91" s="8" t="s">
        <v>1200</v>
      </c>
      <c r="D91" s="8" t="s">
        <v>2455</v>
      </c>
      <c r="E91" s="9" t="s">
        <v>1203</v>
      </c>
      <c r="F91" s="90" t="s">
        <v>2532</v>
      </c>
      <c r="G91" s="8">
        <v>3</v>
      </c>
      <c r="H91" s="26"/>
      <c r="I91" s="66" t="s">
        <v>36</v>
      </c>
      <c r="J91" s="202" t="s">
        <v>37</v>
      </c>
      <c r="K91" s="26">
        <v>1971</v>
      </c>
      <c r="L91" s="67">
        <v>300</v>
      </c>
      <c r="M91" s="67"/>
      <c r="N91" s="67" t="s">
        <v>2273</v>
      </c>
      <c r="O91" s="26"/>
      <c r="P91" s="26"/>
      <c r="Q91" s="27">
        <v>0.98461538461538467</v>
      </c>
      <c r="R91" s="26"/>
      <c r="S91" s="60" t="s">
        <v>2107</v>
      </c>
      <c r="T91" s="30"/>
      <c r="U91" s="26">
        <v>794</v>
      </c>
      <c r="V91" s="28">
        <v>397</v>
      </c>
      <c r="W91" s="26">
        <v>39</v>
      </c>
      <c r="X91" s="26">
        <f t="shared" si="1"/>
        <v>468</v>
      </c>
      <c r="Y91" s="71"/>
      <c r="Z91" s="38" t="s">
        <v>2096</v>
      </c>
      <c r="AA91" s="38" t="s">
        <v>2097</v>
      </c>
      <c r="AB91" s="38" t="s">
        <v>2126</v>
      </c>
      <c r="AC91" s="38" t="s">
        <v>2095</v>
      </c>
      <c r="AD91" s="26"/>
      <c r="AE91" s="38" t="s">
        <v>2095</v>
      </c>
      <c r="AF91" s="26" t="s">
        <v>2098</v>
      </c>
      <c r="AG91" s="53" t="s">
        <v>2095</v>
      </c>
      <c r="AH91" s="59">
        <v>5</v>
      </c>
      <c r="AI91" s="26" t="s">
        <v>2099</v>
      </c>
      <c r="AJ91" s="82"/>
      <c r="AK91" s="37">
        <v>479</v>
      </c>
      <c r="AL91" s="26">
        <v>1</v>
      </c>
      <c r="AM91" s="26">
        <v>10</v>
      </c>
      <c r="AN91" s="92">
        <v>1.4621635873049244</v>
      </c>
      <c r="AO91" s="26" t="s">
        <v>2221</v>
      </c>
      <c r="AP91" s="81"/>
    </row>
    <row r="92" spans="1:42" hidden="1" x14ac:dyDescent="0.35">
      <c r="A92" s="35">
        <v>12</v>
      </c>
      <c r="B92" s="8" t="s">
        <v>1083</v>
      </c>
      <c r="C92" s="8" t="s">
        <v>1117</v>
      </c>
      <c r="D92" s="8" t="s">
        <v>2456</v>
      </c>
      <c r="E92" s="9" t="s">
        <v>1121</v>
      </c>
      <c r="F92" s="90" t="s">
        <v>2547</v>
      </c>
      <c r="G92" s="8">
        <v>3</v>
      </c>
      <c r="H92" s="26" t="s">
        <v>2148</v>
      </c>
      <c r="I92" s="66" t="s">
        <v>55</v>
      </c>
      <c r="J92" s="202" t="s">
        <v>44</v>
      </c>
      <c r="K92" s="26">
        <v>1973</v>
      </c>
      <c r="L92" s="67">
        <v>612</v>
      </c>
      <c r="M92" s="67"/>
      <c r="N92" s="67">
        <v>600</v>
      </c>
      <c r="O92" s="26"/>
      <c r="P92" s="26"/>
      <c r="Q92" s="27">
        <v>0.86301369863013699</v>
      </c>
      <c r="R92" s="26"/>
      <c r="S92" s="60" t="s">
        <v>2107</v>
      </c>
      <c r="T92" s="30"/>
      <c r="U92" s="26">
        <v>1474</v>
      </c>
      <c r="V92" s="28">
        <v>737</v>
      </c>
      <c r="W92" s="26">
        <v>69</v>
      </c>
      <c r="X92" s="26">
        <f t="shared" si="1"/>
        <v>828</v>
      </c>
      <c r="Y92" s="71"/>
      <c r="Z92" s="38" t="s">
        <v>2125</v>
      </c>
      <c r="AA92" s="38" t="s">
        <v>2097</v>
      </c>
      <c r="AB92" s="38" t="s">
        <v>2095</v>
      </c>
      <c r="AC92" s="38" t="s">
        <v>2095</v>
      </c>
      <c r="AD92" s="26"/>
      <c r="AE92" s="38" t="s">
        <v>2095</v>
      </c>
      <c r="AF92" s="26" t="s">
        <v>2098</v>
      </c>
      <c r="AG92" s="53" t="s">
        <v>2095</v>
      </c>
      <c r="AH92" s="59">
        <v>5</v>
      </c>
      <c r="AI92" s="26" t="s">
        <v>2099</v>
      </c>
      <c r="AJ92" s="82"/>
      <c r="AK92" s="37">
        <v>650</v>
      </c>
      <c r="AL92" s="26">
        <v>3</v>
      </c>
      <c r="AM92" s="26">
        <v>10</v>
      </c>
      <c r="AN92" s="92">
        <v>1.1202228250738637</v>
      </c>
      <c r="AO92" s="26" t="s">
        <v>2215</v>
      </c>
      <c r="AP92" s="81"/>
    </row>
    <row r="93" spans="1:42" hidden="1" x14ac:dyDescent="0.35">
      <c r="A93" s="35">
        <v>12</v>
      </c>
      <c r="B93" s="8" t="s">
        <v>1083</v>
      </c>
      <c r="C93" s="8" t="s">
        <v>1156</v>
      </c>
      <c r="D93" s="8" t="s">
        <v>2548</v>
      </c>
      <c r="E93" s="9" t="s">
        <v>1160</v>
      </c>
      <c r="F93" s="90" t="s">
        <v>2549</v>
      </c>
      <c r="G93" s="9"/>
      <c r="H93" s="26" t="s">
        <v>2105</v>
      </c>
      <c r="I93" s="66" t="s">
        <v>62</v>
      </c>
      <c r="J93" s="202" t="s">
        <v>37</v>
      </c>
      <c r="K93" s="26">
        <v>2009</v>
      </c>
      <c r="L93" s="67">
        <v>470</v>
      </c>
      <c r="M93" s="67"/>
      <c r="N93" s="67">
        <v>570</v>
      </c>
      <c r="O93" s="26"/>
      <c r="P93" s="26"/>
      <c r="Q93" s="27">
        <v>1</v>
      </c>
      <c r="R93" s="26"/>
      <c r="S93" s="60" t="s">
        <v>2107</v>
      </c>
      <c r="T93" s="30"/>
      <c r="U93" s="26">
        <v>1067</v>
      </c>
      <c r="V93" s="28">
        <v>533.5</v>
      </c>
      <c r="W93" s="26">
        <v>40</v>
      </c>
      <c r="X93" s="26">
        <f t="shared" si="1"/>
        <v>480</v>
      </c>
      <c r="Y93" s="71"/>
      <c r="Z93" s="38" t="s">
        <v>2102</v>
      </c>
      <c r="AA93" s="38" t="s">
        <v>2095</v>
      </c>
      <c r="AB93" s="38" t="s">
        <v>2126</v>
      </c>
      <c r="AC93" s="38" t="s">
        <v>2095</v>
      </c>
      <c r="AD93" s="26"/>
      <c r="AE93" s="38" t="s">
        <v>2095</v>
      </c>
      <c r="AF93" s="26" t="s">
        <v>2098</v>
      </c>
      <c r="AG93" s="53" t="s">
        <v>2095</v>
      </c>
      <c r="AH93" s="59">
        <v>5</v>
      </c>
      <c r="AI93" s="26" t="s">
        <v>2099</v>
      </c>
      <c r="AJ93" s="82"/>
      <c r="AK93" s="37">
        <v>650</v>
      </c>
      <c r="AL93" s="26">
        <v>2</v>
      </c>
      <c r="AM93" s="26">
        <v>9</v>
      </c>
      <c r="AN93" s="92">
        <v>1.2924926883844678</v>
      </c>
      <c r="AO93" s="26" t="s">
        <v>2177</v>
      </c>
      <c r="AP93" s="81"/>
    </row>
    <row r="94" spans="1:42" ht="43.5" hidden="1" x14ac:dyDescent="0.35">
      <c r="A94" s="31">
        <v>13</v>
      </c>
      <c r="B94" s="12" t="s">
        <v>29</v>
      </c>
      <c r="C94" s="12" t="s">
        <v>1024</v>
      </c>
      <c r="D94" s="8" t="s">
        <v>2550</v>
      </c>
      <c r="E94" s="8" t="s">
        <v>1028</v>
      </c>
      <c r="F94" s="90" t="s">
        <v>2483</v>
      </c>
      <c r="G94" s="8"/>
      <c r="H94" s="26" t="s">
        <v>2105</v>
      </c>
      <c r="I94" s="66" t="s">
        <v>62</v>
      </c>
      <c r="J94" s="202" t="s">
        <v>37</v>
      </c>
      <c r="K94" s="26">
        <v>2008</v>
      </c>
      <c r="L94" s="67">
        <v>344</v>
      </c>
      <c r="M94" s="67"/>
      <c r="N94" s="67">
        <v>795</v>
      </c>
      <c r="O94" s="26"/>
      <c r="P94" s="26" t="s">
        <v>2106</v>
      </c>
      <c r="Q94" s="27">
        <v>1</v>
      </c>
      <c r="R94" s="26"/>
      <c r="S94" s="60" t="s">
        <v>2095</v>
      </c>
      <c r="T94" s="30"/>
      <c r="U94" s="26">
        <v>1149</v>
      </c>
      <c r="V94" s="28">
        <v>574.5</v>
      </c>
      <c r="W94" s="26">
        <v>40</v>
      </c>
      <c r="X94" s="26">
        <f t="shared" si="1"/>
        <v>480</v>
      </c>
      <c r="Y94" s="71"/>
      <c r="Z94" s="38" t="s">
        <v>2102</v>
      </c>
      <c r="AA94" s="38" t="s">
        <v>2095</v>
      </c>
      <c r="AB94" s="38" t="s">
        <v>2126</v>
      </c>
      <c r="AC94" s="38" t="s">
        <v>2095</v>
      </c>
      <c r="AD94" s="26"/>
      <c r="AE94" s="38" t="s">
        <v>2095</v>
      </c>
      <c r="AF94" s="26" t="s">
        <v>2098</v>
      </c>
      <c r="AG94" s="53" t="s">
        <v>2095</v>
      </c>
      <c r="AH94" s="59">
        <v>5</v>
      </c>
      <c r="AI94" s="26" t="s">
        <v>2099</v>
      </c>
      <c r="AJ94" s="82"/>
      <c r="AK94" s="37">
        <v>180</v>
      </c>
      <c r="AL94" s="26">
        <v>11</v>
      </c>
      <c r="AM94" s="26">
        <v>15</v>
      </c>
      <c r="AN94" s="92">
        <v>0.58316135889772724</v>
      </c>
      <c r="AO94" s="26" t="s">
        <v>2441</v>
      </c>
      <c r="AP94" s="81"/>
    </row>
    <row r="95" spans="1:42" hidden="1" x14ac:dyDescent="0.35">
      <c r="A95" s="31">
        <v>13</v>
      </c>
      <c r="B95" s="12" t="s">
        <v>29</v>
      </c>
      <c r="C95" s="12" t="s">
        <v>1032</v>
      </c>
      <c r="D95" s="8" t="s">
        <v>2239</v>
      </c>
      <c r="E95" s="8" t="s">
        <v>1036</v>
      </c>
      <c r="F95" s="90" t="s">
        <v>2457</v>
      </c>
      <c r="G95" s="8">
        <v>3</v>
      </c>
      <c r="H95" s="26" t="s">
        <v>2105</v>
      </c>
      <c r="I95" s="66" t="s">
        <v>62</v>
      </c>
      <c r="J95" s="202" t="s">
        <v>37</v>
      </c>
      <c r="K95" s="26">
        <v>2013</v>
      </c>
      <c r="L95" s="67">
        <v>430</v>
      </c>
      <c r="M95" s="67"/>
      <c r="N95" s="67">
        <v>360</v>
      </c>
      <c r="O95" s="26"/>
      <c r="P95" s="26"/>
      <c r="Q95" s="27">
        <v>1</v>
      </c>
      <c r="R95" s="26"/>
      <c r="S95" s="60" t="s">
        <v>2107</v>
      </c>
      <c r="T95" s="30"/>
      <c r="U95" s="26">
        <v>794</v>
      </c>
      <c r="V95" s="28">
        <v>397</v>
      </c>
      <c r="W95" s="26">
        <v>40</v>
      </c>
      <c r="X95" s="26">
        <f t="shared" si="1"/>
        <v>480</v>
      </c>
      <c r="Y95" s="71"/>
      <c r="Z95" s="38" t="s">
        <v>2096</v>
      </c>
      <c r="AA95" s="38" t="s">
        <v>2097</v>
      </c>
      <c r="AB95" s="38" t="s">
        <v>2126</v>
      </c>
      <c r="AC95" s="38" t="s">
        <v>2095</v>
      </c>
      <c r="AD95" s="26"/>
      <c r="AE95" s="38" t="s">
        <v>2095</v>
      </c>
      <c r="AF95" s="26" t="s">
        <v>2098</v>
      </c>
      <c r="AG95" s="53" t="s">
        <v>2095</v>
      </c>
      <c r="AH95" s="59">
        <v>5</v>
      </c>
      <c r="AI95" s="26" t="s">
        <v>2099</v>
      </c>
      <c r="AJ95" s="82"/>
      <c r="AK95" s="37">
        <v>180</v>
      </c>
      <c r="AL95" s="26">
        <v>6</v>
      </c>
      <c r="AM95" s="26">
        <v>7</v>
      </c>
      <c r="AN95" s="92">
        <v>0.74757138478787877</v>
      </c>
      <c r="AO95" s="26" t="s">
        <v>2238</v>
      </c>
      <c r="AP95" s="81"/>
    </row>
    <row r="96" spans="1:42" ht="29" hidden="1" x14ac:dyDescent="0.35">
      <c r="A96" s="35">
        <v>15</v>
      </c>
      <c r="B96" s="8" t="s">
        <v>29</v>
      </c>
      <c r="C96" s="8" t="s">
        <v>898</v>
      </c>
      <c r="D96" s="8" t="s">
        <v>2254</v>
      </c>
      <c r="E96" s="9" t="s">
        <v>902</v>
      </c>
      <c r="F96" s="90" t="s">
        <v>2437</v>
      </c>
      <c r="G96" s="8">
        <v>3</v>
      </c>
      <c r="H96" s="26" t="s">
        <v>2105</v>
      </c>
      <c r="I96" s="66" t="s">
        <v>62</v>
      </c>
      <c r="J96" s="202" t="s">
        <v>37</v>
      </c>
      <c r="K96" s="26">
        <v>2017</v>
      </c>
      <c r="L96" s="67">
        <v>265</v>
      </c>
      <c r="M96" s="67" t="s">
        <v>2256</v>
      </c>
      <c r="N96" s="67">
        <v>159</v>
      </c>
      <c r="O96" s="26"/>
      <c r="P96" s="26"/>
      <c r="Q96" s="27">
        <v>1</v>
      </c>
      <c r="R96" s="26"/>
      <c r="S96" s="60" t="s">
        <v>2095</v>
      </c>
      <c r="T96" s="30"/>
      <c r="U96" s="26">
        <v>847</v>
      </c>
      <c r="V96" s="28">
        <v>423.5</v>
      </c>
      <c r="W96" s="26">
        <v>43</v>
      </c>
      <c r="X96" s="26">
        <f t="shared" si="1"/>
        <v>516</v>
      </c>
      <c r="Y96" s="71"/>
      <c r="Z96" s="38" t="s">
        <v>2125</v>
      </c>
      <c r="AA96" s="38" t="s">
        <v>2097</v>
      </c>
      <c r="AB96" s="38" t="s">
        <v>2095</v>
      </c>
      <c r="AC96" s="38" t="s">
        <v>2095</v>
      </c>
      <c r="AD96" s="26"/>
      <c r="AE96" s="38" t="s">
        <v>2095</v>
      </c>
      <c r="AF96" s="26" t="s">
        <v>2098</v>
      </c>
      <c r="AG96" s="53" t="s">
        <v>2095</v>
      </c>
      <c r="AH96" s="59">
        <v>5</v>
      </c>
      <c r="AI96" s="26" t="s">
        <v>2099</v>
      </c>
      <c r="AJ96" s="82"/>
      <c r="AK96" s="37">
        <v>162</v>
      </c>
      <c r="AL96" s="26">
        <v>4</v>
      </c>
      <c r="AM96" s="26">
        <v>10</v>
      </c>
      <c r="AN96" s="92">
        <v>1.4833433613541667</v>
      </c>
      <c r="AO96" s="26" t="s">
        <v>2257</v>
      </c>
      <c r="AP96" s="81"/>
    </row>
    <row r="97" spans="1:42" hidden="1" x14ac:dyDescent="0.35">
      <c r="A97" s="35">
        <v>15</v>
      </c>
      <c r="B97" s="8" t="s">
        <v>29</v>
      </c>
      <c r="C97" s="8" t="s">
        <v>906</v>
      </c>
      <c r="D97" s="8" t="s">
        <v>2258</v>
      </c>
      <c r="E97" s="9" t="s">
        <v>910</v>
      </c>
      <c r="F97" s="90" t="s">
        <v>2438</v>
      </c>
      <c r="G97" s="8">
        <v>3</v>
      </c>
      <c r="H97" s="26" t="s">
        <v>2105</v>
      </c>
      <c r="I97" s="66" t="s">
        <v>62</v>
      </c>
      <c r="J97" s="202" t="s">
        <v>37</v>
      </c>
      <c r="K97" s="26">
        <v>2015</v>
      </c>
      <c r="L97" s="67">
        <v>288</v>
      </c>
      <c r="M97" s="67"/>
      <c r="N97" s="67">
        <v>351</v>
      </c>
      <c r="O97" s="26"/>
      <c r="P97" s="26"/>
      <c r="Q97" s="27">
        <v>1</v>
      </c>
      <c r="R97" s="26"/>
      <c r="S97" s="60" t="s">
        <v>2107</v>
      </c>
      <c r="T97" s="30"/>
      <c r="U97" s="26">
        <v>722</v>
      </c>
      <c r="V97" s="28">
        <v>361</v>
      </c>
      <c r="W97" s="26">
        <v>34</v>
      </c>
      <c r="X97" s="26">
        <f t="shared" si="1"/>
        <v>408</v>
      </c>
      <c r="Y97" s="71"/>
      <c r="Z97" s="38" t="s">
        <v>2171</v>
      </c>
      <c r="AA97" s="38" t="s">
        <v>2097</v>
      </c>
      <c r="AB97" s="38" t="s">
        <v>2126</v>
      </c>
      <c r="AC97" s="38" t="s">
        <v>2095</v>
      </c>
      <c r="AD97" s="26"/>
      <c r="AE97" s="38" t="s">
        <v>2095</v>
      </c>
      <c r="AF97" s="26" t="s">
        <v>2098</v>
      </c>
      <c r="AG97" s="53" t="s">
        <v>2095</v>
      </c>
      <c r="AH97" s="59">
        <v>5</v>
      </c>
      <c r="AI97" s="26" t="s">
        <v>2099</v>
      </c>
      <c r="AJ97" s="82"/>
      <c r="AK97" s="37">
        <v>162</v>
      </c>
      <c r="AL97" s="26">
        <v>2</v>
      </c>
      <c r="AM97" s="26">
        <v>10</v>
      </c>
      <c r="AN97" s="92">
        <v>1.4080022970871193</v>
      </c>
      <c r="AO97" s="26" t="s">
        <v>2260</v>
      </c>
      <c r="AP97" s="81"/>
    </row>
    <row r="98" spans="1:42" hidden="1" x14ac:dyDescent="0.35">
      <c r="A98" s="31">
        <v>18</v>
      </c>
      <c r="B98" s="12" t="s">
        <v>29</v>
      </c>
      <c r="C98" s="12" t="s">
        <v>724</v>
      </c>
      <c r="D98" s="8" t="s">
        <v>2551</v>
      </c>
      <c r="E98" s="8" t="s">
        <v>727</v>
      </c>
      <c r="F98" s="90" t="s">
        <v>2526</v>
      </c>
      <c r="G98" s="8" t="s">
        <v>2094</v>
      </c>
      <c r="H98" s="26"/>
      <c r="I98" s="66" t="s">
        <v>43</v>
      </c>
      <c r="J98" s="202" t="s">
        <v>44</v>
      </c>
      <c r="K98" s="26">
        <v>1930</v>
      </c>
      <c r="L98" s="67">
        <v>368</v>
      </c>
      <c r="M98" s="67"/>
      <c r="N98" s="67">
        <v>300</v>
      </c>
      <c r="O98" s="26"/>
      <c r="P98" s="26"/>
      <c r="Q98" s="27">
        <v>0.35185185185185186</v>
      </c>
      <c r="R98" s="26"/>
      <c r="S98" s="60" t="s">
        <v>2095</v>
      </c>
      <c r="T98" s="30"/>
      <c r="U98" s="26">
        <v>896</v>
      </c>
      <c r="V98" s="28">
        <v>448</v>
      </c>
      <c r="W98" s="26">
        <v>49</v>
      </c>
      <c r="X98" s="26">
        <f t="shared" si="1"/>
        <v>588</v>
      </c>
      <c r="Y98" s="71"/>
      <c r="Z98" s="38" t="s">
        <v>2096</v>
      </c>
      <c r="AA98" s="38" t="s">
        <v>2097</v>
      </c>
      <c r="AB98" s="38" t="s">
        <v>2095</v>
      </c>
      <c r="AC98" s="38" t="s">
        <v>2095</v>
      </c>
      <c r="AD98" s="26"/>
      <c r="AE98" s="38" t="s">
        <v>2129</v>
      </c>
      <c r="AF98" s="26" t="s">
        <v>2098</v>
      </c>
      <c r="AG98" s="53" t="s">
        <v>2095</v>
      </c>
      <c r="AH98" s="59">
        <v>3</v>
      </c>
      <c r="AI98" s="26" t="s">
        <v>2099</v>
      </c>
      <c r="AJ98" s="82"/>
      <c r="AK98" s="37">
        <v>219</v>
      </c>
      <c r="AL98" s="26">
        <v>0</v>
      </c>
      <c r="AM98" s="26">
        <v>7</v>
      </c>
      <c r="AN98" s="92">
        <v>0.2445491035814375</v>
      </c>
      <c r="AO98" s="26" t="s">
        <v>2280</v>
      </c>
      <c r="AP98" s="81"/>
    </row>
    <row r="99" spans="1:42" hidden="1" x14ac:dyDescent="0.35">
      <c r="A99" s="31">
        <v>19</v>
      </c>
      <c r="B99" s="12" t="s">
        <v>29</v>
      </c>
      <c r="C99" s="12" t="s">
        <v>663</v>
      </c>
      <c r="D99" s="8" t="s">
        <v>2460</v>
      </c>
      <c r="E99" s="8" t="s">
        <v>666</v>
      </c>
      <c r="F99" s="90" t="s">
        <v>2552</v>
      </c>
      <c r="G99" s="8">
        <v>3</v>
      </c>
      <c r="H99" s="26" t="s">
        <v>2105</v>
      </c>
      <c r="I99" s="66" t="s">
        <v>36</v>
      </c>
      <c r="J99" s="202" t="s">
        <v>37</v>
      </c>
      <c r="K99" s="26">
        <v>1999</v>
      </c>
      <c r="L99" s="67">
        <v>380</v>
      </c>
      <c r="M99" s="67"/>
      <c r="N99" s="67">
        <v>207</v>
      </c>
      <c r="O99" s="26"/>
      <c r="P99" s="26" t="s">
        <v>2106</v>
      </c>
      <c r="Q99" s="27">
        <v>1</v>
      </c>
      <c r="R99" s="26"/>
      <c r="S99" s="60" t="s">
        <v>2107</v>
      </c>
      <c r="T99" s="30"/>
      <c r="U99" s="26">
        <v>791</v>
      </c>
      <c r="V99" s="28">
        <v>395.5</v>
      </c>
      <c r="W99" s="26">
        <v>39</v>
      </c>
      <c r="X99" s="26">
        <f t="shared" si="1"/>
        <v>468</v>
      </c>
      <c r="Y99" s="71"/>
      <c r="Z99" s="38" t="s">
        <v>2096</v>
      </c>
      <c r="AA99" s="38" t="s">
        <v>2097</v>
      </c>
      <c r="AB99" s="38" t="s">
        <v>2117</v>
      </c>
      <c r="AC99" s="38" t="s">
        <v>2095</v>
      </c>
      <c r="AD99" s="26"/>
      <c r="AE99" s="38" t="s">
        <v>2095</v>
      </c>
      <c r="AF99" s="26" t="s">
        <v>2098</v>
      </c>
      <c r="AG99" s="53" t="s">
        <v>2095</v>
      </c>
      <c r="AH99" s="59">
        <v>5</v>
      </c>
      <c r="AI99" s="26" t="s">
        <v>2099</v>
      </c>
      <c r="AJ99" s="82"/>
      <c r="AK99" s="37">
        <v>566</v>
      </c>
      <c r="AL99" s="26">
        <v>3</v>
      </c>
      <c r="AM99" s="26">
        <v>2</v>
      </c>
      <c r="AN99" s="92">
        <v>2.561216414943182</v>
      </c>
      <c r="AO99" s="26" t="s">
        <v>2461</v>
      </c>
      <c r="AP99" s="81"/>
    </row>
    <row r="100" spans="1:42" hidden="1" x14ac:dyDescent="0.35">
      <c r="A100" s="31">
        <v>19</v>
      </c>
      <c r="B100" s="12" t="s">
        <v>29</v>
      </c>
      <c r="C100" s="12" t="s">
        <v>704</v>
      </c>
      <c r="D100" s="8" t="s">
        <v>2285</v>
      </c>
      <c r="E100" s="8" t="s">
        <v>708</v>
      </c>
      <c r="F100" s="90" t="s">
        <v>2412</v>
      </c>
      <c r="G100" s="8">
        <v>3</v>
      </c>
      <c r="H100" s="26" t="s">
        <v>2105</v>
      </c>
      <c r="I100" s="66" t="s">
        <v>62</v>
      </c>
      <c r="J100" s="202" t="s">
        <v>37</v>
      </c>
      <c r="K100" s="26">
        <v>2009</v>
      </c>
      <c r="L100" s="67">
        <v>110</v>
      </c>
      <c r="M100" s="67"/>
      <c r="N100" s="67" t="e">
        <v>#N/A</v>
      </c>
      <c r="O100" s="26"/>
      <c r="P100" s="26"/>
      <c r="Q100" s="27">
        <v>1</v>
      </c>
      <c r="R100" s="26"/>
      <c r="S100" s="60" t="s">
        <v>2095</v>
      </c>
      <c r="T100" s="30"/>
      <c r="U100" s="26">
        <v>465</v>
      </c>
      <c r="V100" s="28">
        <v>232.5</v>
      </c>
      <c r="W100" s="26">
        <v>29</v>
      </c>
      <c r="X100" s="26">
        <f t="shared" si="1"/>
        <v>348</v>
      </c>
      <c r="Y100" s="71"/>
      <c r="Z100" s="38" t="s">
        <v>2125</v>
      </c>
      <c r="AA100" s="38" t="s">
        <v>2097</v>
      </c>
      <c r="AB100" s="38" t="s">
        <v>2095</v>
      </c>
      <c r="AC100" s="38" t="s">
        <v>2095</v>
      </c>
      <c r="AD100" s="26"/>
      <c r="AE100" s="38" t="s">
        <v>2095</v>
      </c>
      <c r="AF100" s="26" t="s">
        <v>2098</v>
      </c>
      <c r="AG100" s="53" t="s">
        <v>2095</v>
      </c>
      <c r="AH100" s="59">
        <v>5</v>
      </c>
      <c r="AI100" s="26" t="s">
        <v>2099</v>
      </c>
      <c r="AJ100" s="82"/>
      <c r="AK100" s="37">
        <v>566</v>
      </c>
      <c r="AL100" s="26">
        <v>5</v>
      </c>
      <c r="AM100" s="26">
        <v>3</v>
      </c>
      <c r="AN100" s="92">
        <v>2.0734323475378598</v>
      </c>
      <c r="AO100" s="26" t="s">
        <v>2280</v>
      </c>
      <c r="AP100" s="81"/>
    </row>
    <row r="101" spans="1:42" hidden="1" x14ac:dyDescent="0.35">
      <c r="A101" s="31">
        <v>20</v>
      </c>
      <c r="B101" s="12" t="s">
        <v>29</v>
      </c>
      <c r="C101" s="12" t="s">
        <v>627</v>
      </c>
      <c r="D101" s="8" t="s">
        <v>2287</v>
      </c>
      <c r="E101" s="8" t="s">
        <v>630</v>
      </c>
      <c r="F101" s="90" t="s">
        <v>2458</v>
      </c>
      <c r="G101" s="8">
        <v>3</v>
      </c>
      <c r="H101" s="26"/>
      <c r="I101" s="66" t="s">
        <v>36</v>
      </c>
      <c r="J101" s="202" t="s">
        <v>37</v>
      </c>
      <c r="K101" s="26">
        <v>1932</v>
      </c>
      <c r="L101" s="67">
        <v>495</v>
      </c>
      <c r="M101" s="67"/>
      <c r="N101" s="67">
        <v>368</v>
      </c>
      <c r="O101" s="26"/>
      <c r="P101" s="26"/>
      <c r="Q101" s="27">
        <v>0.9285714285714286</v>
      </c>
      <c r="R101" s="26"/>
      <c r="S101" s="60" t="s">
        <v>2107</v>
      </c>
      <c r="T101" s="30"/>
      <c r="U101" s="26">
        <v>926</v>
      </c>
      <c r="V101" s="28">
        <v>463</v>
      </c>
      <c r="W101" s="26">
        <v>60</v>
      </c>
      <c r="X101" s="26">
        <f t="shared" si="1"/>
        <v>720</v>
      </c>
      <c r="Y101" s="71"/>
      <c r="Z101" s="38" t="s">
        <v>2125</v>
      </c>
      <c r="AA101" s="38" t="s">
        <v>2097</v>
      </c>
      <c r="AB101" s="38" t="s">
        <v>2095</v>
      </c>
      <c r="AC101" s="38" t="s">
        <v>2095</v>
      </c>
      <c r="AD101" s="26"/>
      <c r="AE101" s="38" t="s">
        <v>2095</v>
      </c>
      <c r="AF101" s="26" t="s">
        <v>2098</v>
      </c>
      <c r="AG101" s="53" t="s">
        <v>2095</v>
      </c>
      <c r="AH101" s="59">
        <v>5</v>
      </c>
      <c r="AI101" s="26" t="s">
        <v>2099</v>
      </c>
      <c r="AJ101" s="82"/>
      <c r="AK101" s="37">
        <v>56</v>
      </c>
      <c r="AL101" s="26">
        <v>0</v>
      </c>
      <c r="AM101" s="26">
        <v>6</v>
      </c>
      <c r="AN101" s="92">
        <v>2.1687367000378788</v>
      </c>
      <c r="AO101" s="26" t="s">
        <v>2108</v>
      </c>
      <c r="AP101" s="81"/>
    </row>
    <row r="102" spans="1:42" hidden="1" x14ac:dyDescent="0.35">
      <c r="A102" s="31">
        <v>20</v>
      </c>
      <c r="B102" s="12" t="s">
        <v>29</v>
      </c>
      <c r="C102" s="12" t="s">
        <v>657</v>
      </c>
      <c r="D102" s="8" t="s">
        <v>2553</v>
      </c>
      <c r="E102" s="8" t="s">
        <v>661</v>
      </c>
      <c r="F102" s="90" t="s">
        <v>2458</v>
      </c>
      <c r="G102" s="8"/>
      <c r="H102" s="26" t="s">
        <v>2105</v>
      </c>
      <c r="I102" s="66" t="s">
        <v>62</v>
      </c>
      <c r="J102" s="202" t="s">
        <v>37</v>
      </c>
      <c r="K102" s="26">
        <v>2010</v>
      </c>
      <c r="L102" s="67">
        <v>275</v>
      </c>
      <c r="M102" s="67"/>
      <c r="N102" s="67">
        <v>360</v>
      </c>
      <c r="O102" s="26"/>
      <c r="P102" s="26"/>
      <c r="Q102" s="27">
        <v>1</v>
      </c>
      <c r="R102" s="26"/>
      <c r="S102" s="60" t="s">
        <v>2107</v>
      </c>
      <c r="T102" s="30"/>
      <c r="U102" s="26">
        <v>659</v>
      </c>
      <c r="V102" s="28">
        <v>329.5</v>
      </c>
      <c r="W102" s="26">
        <v>29</v>
      </c>
      <c r="X102" s="26">
        <f t="shared" si="1"/>
        <v>348</v>
      </c>
      <c r="Y102" s="71"/>
      <c r="Z102" s="38" t="s">
        <v>2125</v>
      </c>
      <c r="AA102" s="38" t="s">
        <v>2095</v>
      </c>
      <c r="AB102" s="38" t="s">
        <v>2126</v>
      </c>
      <c r="AC102" s="38" t="s">
        <v>2095</v>
      </c>
      <c r="AD102" s="26"/>
      <c r="AE102" s="38" t="s">
        <v>2095</v>
      </c>
      <c r="AF102" s="26" t="s">
        <v>2098</v>
      </c>
      <c r="AG102" s="53" t="s">
        <v>2095</v>
      </c>
      <c r="AH102" s="59">
        <v>5</v>
      </c>
      <c r="AI102" s="26" t="s">
        <v>2099</v>
      </c>
      <c r="AJ102" s="82"/>
      <c r="AK102" s="37">
        <v>56</v>
      </c>
      <c r="AL102" s="26">
        <v>1</v>
      </c>
      <c r="AM102" s="26">
        <v>5</v>
      </c>
      <c r="AN102" s="92">
        <v>2.3189962484848485</v>
      </c>
      <c r="AO102" s="26" t="s">
        <v>2108</v>
      </c>
      <c r="AP102" s="81"/>
    </row>
    <row r="103" spans="1:42" hidden="1" x14ac:dyDescent="0.35">
      <c r="A103" s="31">
        <v>24</v>
      </c>
      <c r="B103" s="12" t="s">
        <v>145</v>
      </c>
      <c r="C103" s="12" t="s">
        <v>456</v>
      </c>
      <c r="D103" s="8" t="s">
        <v>2463</v>
      </c>
      <c r="E103" s="8" t="s">
        <v>459</v>
      </c>
      <c r="F103" s="90" t="s">
        <v>2554</v>
      </c>
      <c r="G103" s="8">
        <v>3</v>
      </c>
      <c r="H103" s="26"/>
      <c r="I103" s="66" t="s">
        <v>36</v>
      </c>
      <c r="J103" s="202" t="s">
        <v>37</v>
      </c>
      <c r="K103" s="26">
        <v>1928</v>
      </c>
      <c r="L103" s="67">
        <v>356</v>
      </c>
      <c r="M103" s="67"/>
      <c r="N103" s="67">
        <v>488</v>
      </c>
      <c r="O103" s="26"/>
      <c r="P103" s="26"/>
      <c r="Q103" s="27">
        <v>0.97674418604651159</v>
      </c>
      <c r="R103" s="26"/>
      <c r="S103" s="60" t="s">
        <v>2095</v>
      </c>
      <c r="T103" s="30"/>
      <c r="U103" s="26">
        <v>745</v>
      </c>
      <c r="V103" s="28">
        <v>372.5</v>
      </c>
      <c r="W103" s="26">
        <v>40</v>
      </c>
      <c r="X103" s="26">
        <f t="shared" si="1"/>
        <v>480</v>
      </c>
      <c r="Y103" s="71"/>
      <c r="Z103" s="38" t="s">
        <v>2125</v>
      </c>
      <c r="AA103" s="38" t="s">
        <v>2097</v>
      </c>
      <c r="AB103" s="38" t="s">
        <v>2095</v>
      </c>
      <c r="AC103" s="38" t="s">
        <v>2095</v>
      </c>
      <c r="AD103" s="26"/>
      <c r="AE103" s="38" t="s">
        <v>2095</v>
      </c>
      <c r="AF103" s="26" t="s">
        <v>2098</v>
      </c>
      <c r="AG103" s="53" t="s">
        <v>2095</v>
      </c>
      <c r="AH103" s="59">
        <v>5</v>
      </c>
      <c r="AI103" s="26" t="s">
        <v>2099</v>
      </c>
      <c r="AJ103" s="82"/>
      <c r="AK103" s="37">
        <v>271</v>
      </c>
      <c r="AL103" s="26">
        <v>0</v>
      </c>
      <c r="AM103" s="26">
        <v>16</v>
      </c>
      <c r="AN103" s="92">
        <v>1.7044454992329527</v>
      </c>
      <c r="AO103" s="26" t="s">
        <v>2464</v>
      </c>
      <c r="AP103" s="81"/>
    </row>
    <row r="104" spans="1:42" hidden="1" x14ac:dyDescent="0.35">
      <c r="A104" s="31">
        <v>24</v>
      </c>
      <c r="B104" s="12" t="s">
        <v>145</v>
      </c>
      <c r="C104" s="12" t="s">
        <v>460</v>
      </c>
      <c r="D104" s="8" t="s">
        <v>2555</v>
      </c>
      <c r="E104" s="8" t="s">
        <v>464</v>
      </c>
      <c r="F104" s="90" t="s">
        <v>2556</v>
      </c>
      <c r="G104" s="8"/>
      <c r="H104" s="26" t="s">
        <v>2105</v>
      </c>
      <c r="I104" s="66" t="s">
        <v>62</v>
      </c>
      <c r="J104" s="202" t="s">
        <v>37</v>
      </c>
      <c r="K104" s="26">
        <v>2009</v>
      </c>
      <c r="L104" s="67">
        <v>315</v>
      </c>
      <c r="M104" s="67"/>
      <c r="N104" s="67">
        <v>366</v>
      </c>
      <c r="O104" s="26"/>
      <c r="P104" s="26"/>
      <c r="Q104" s="27">
        <v>1</v>
      </c>
      <c r="R104" s="26"/>
      <c r="S104" s="60" t="s">
        <v>2095</v>
      </c>
      <c r="T104" s="30"/>
      <c r="U104" s="26">
        <v>574</v>
      </c>
      <c r="V104" s="28">
        <v>287</v>
      </c>
      <c r="W104" s="26">
        <v>33</v>
      </c>
      <c r="X104" s="26">
        <f t="shared" si="1"/>
        <v>396</v>
      </c>
      <c r="Y104" s="71"/>
      <c r="Z104" s="38" t="s">
        <v>2125</v>
      </c>
      <c r="AA104" s="38" t="s">
        <v>2095</v>
      </c>
      <c r="AB104" s="38" t="s">
        <v>2126</v>
      </c>
      <c r="AC104" s="38" t="s">
        <v>2095</v>
      </c>
      <c r="AD104" s="26"/>
      <c r="AE104" s="38" t="s">
        <v>2095</v>
      </c>
      <c r="AF104" s="26" t="s">
        <v>2098</v>
      </c>
      <c r="AG104" s="53" t="s">
        <v>2095</v>
      </c>
      <c r="AH104" s="59">
        <v>5</v>
      </c>
      <c r="AI104" s="26" t="s">
        <v>2099</v>
      </c>
      <c r="AJ104" s="82"/>
      <c r="AK104" s="37">
        <v>271</v>
      </c>
      <c r="AL104" s="26">
        <v>1</v>
      </c>
      <c r="AM104" s="26">
        <v>5</v>
      </c>
      <c r="AN104" s="92">
        <v>1.8283986352499981</v>
      </c>
      <c r="AO104" s="26" t="s">
        <v>2461</v>
      </c>
      <c r="AP104" s="81"/>
    </row>
    <row r="105" spans="1:42" hidden="1" x14ac:dyDescent="0.35">
      <c r="A105" s="31">
        <v>25</v>
      </c>
      <c r="B105" s="12" t="s">
        <v>145</v>
      </c>
      <c r="C105" s="12" t="s">
        <v>397</v>
      </c>
      <c r="D105" s="8" t="s">
        <v>2557</v>
      </c>
      <c r="E105" s="8" t="s">
        <v>400</v>
      </c>
      <c r="F105" s="90" t="s">
        <v>2115</v>
      </c>
      <c r="G105" s="8"/>
      <c r="H105" s="26"/>
      <c r="I105" s="66" t="s">
        <v>36</v>
      </c>
      <c r="J105" s="202" t="s">
        <v>37</v>
      </c>
      <c r="K105" s="26">
        <v>1970</v>
      </c>
      <c r="L105" s="67">
        <v>274</v>
      </c>
      <c r="M105" s="67"/>
      <c r="N105" s="67">
        <v>650</v>
      </c>
      <c r="O105" s="26"/>
      <c r="P105" s="26" t="s">
        <v>2106</v>
      </c>
      <c r="Q105" s="27">
        <v>0.88888888888888884</v>
      </c>
      <c r="R105" s="26"/>
      <c r="S105" s="60" t="s">
        <v>2095</v>
      </c>
      <c r="T105" s="30"/>
      <c r="U105" s="26">
        <v>1619</v>
      </c>
      <c r="V105" s="28">
        <v>809.5</v>
      </c>
      <c r="W105" s="26">
        <v>71</v>
      </c>
      <c r="X105" s="26">
        <f t="shared" si="1"/>
        <v>852</v>
      </c>
      <c r="Y105" s="71"/>
      <c r="Z105" s="38" t="s">
        <v>2102</v>
      </c>
      <c r="AA105" s="38" t="s">
        <v>2095</v>
      </c>
      <c r="AB105" s="38" t="s">
        <v>2126</v>
      </c>
      <c r="AC105" s="38" t="s">
        <v>2095</v>
      </c>
      <c r="AD105" s="26"/>
      <c r="AE105" s="38" t="s">
        <v>2095</v>
      </c>
      <c r="AF105" s="26" t="s">
        <v>2098</v>
      </c>
      <c r="AG105" s="53" t="s">
        <v>2095</v>
      </c>
      <c r="AH105" s="59">
        <v>5</v>
      </c>
      <c r="AI105" s="26" t="s">
        <v>2099</v>
      </c>
      <c r="AJ105" s="82"/>
      <c r="AK105" s="37">
        <v>69</v>
      </c>
      <c r="AL105" s="26">
        <v>0</v>
      </c>
      <c r="AM105" s="26">
        <v>7</v>
      </c>
      <c r="AN105" s="92">
        <v>1.5143444744109829</v>
      </c>
      <c r="AO105" s="26" t="s">
        <v>2113</v>
      </c>
      <c r="AP105" s="81"/>
    </row>
    <row r="106" spans="1:42" hidden="1" x14ac:dyDescent="0.35">
      <c r="A106" s="31">
        <v>25</v>
      </c>
      <c r="B106" s="12" t="s">
        <v>145</v>
      </c>
      <c r="C106" s="12" t="s">
        <v>417</v>
      </c>
      <c r="D106" s="8" t="s">
        <v>2558</v>
      </c>
      <c r="E106" s="8" t="s">
        <v>421</v>
      </c>
      <c r="F106" s="90" t="s">
        <v>2559</v>
      </c>
      <c r="G106" s="8"/>
      <c r="H106" s="26"/>
      <c r="I106" s="66" t="s">
        <v>36</v>
      </c>
      <c r="J106" s="202" t="s">
        <v>37</v>
      </c>
      <c r="K106" s="26">
        <v>1953</v>
      </c>
      <c r="L106" s="67">
        <v>400</v>
      </c>
      <c r="M106" s="67"/>
      <c r="N106" s="67">
        <v>576</v>
      </c>
      <c r="O106" s="26"/>
      <c r="P106" s="26"/>
      <c r="Q106" s="27">
        <v>0.78947368421052633</v>
      </c>
      <c r="R106" s="26"/>
      <c r="S106" s="60" t="s">
        <v>2095</v>
      </c>
      <c r="T106" s="30"/>
      <c r="U106" s="26">
        <v>945</v>
      </c>
      <c r="V106" s="28">
        <v>472.5</v>
      </c>
      <c r="W106" s="26">
        <v>40</v>
      </c>
      <c r="X106" s="26">
        <f t="shared" si="1"/>
        <v>480</v>
      </c>
      <c r="Y106" s="71"/>
      <c r="Z106" s="38" t="s">
        <v>2102</v>
      </c>
      <c r="AA106" s="38" t="s">
        <v>2095</v>
      </c>
      <c r="AB106" s="38" t="s">
        <v>2126</v>
      </c>
      <c r="AC106" s="38" t="s">
        <v>2095</v>
      </c>
      <c r="AD106" s="26"/>
      <c r="AE106" s="38" t="s">
        <v>2095</v>
      </c>
      <c r="AF106" s="26" t="s">
        <v>2098</v>
      </c>
      <c r="AG106" s="53" t="s">
        <v>2095</v>
      </c>
      <c r="AH106" s="59">
        <v>5</v>
      </c>
      <c r="AI106" s="26" t="s">
        <v>2099</v>
      </c>
      <c r="AJ106" s="82"/>
      <c r="AK106" s="37">
        <v>69</v>
      </c>
      <c r="AL106" s="26">
        <v>0</v>
      </c>
      <c r="AM106" s="26">
        <v>10</v>
      </c>
      <c r="AN106" s="92">
        <v>0.56696778337689202</v>
      </c>
      <c r="AO106" s="26" t="s">
        <v>2349</v>
      </c>
      <c r="AP106" s="81"/>
    </row>
    <row r="107" spans="1:42" hidden="1" x14ac:dyDescent="0.35">
      <c r="A107" s="36">
        <v>26</v>
      </c>
      <c r="B107" s="8" t="s">
        <v>145</v>
      </c>
      <c r="C107" s="8" t="s">
        <v>372</v>
      </c>
      <c r="D107" s="8" t="s">
        <v>2560</v>
      </c>
      <c r="E107" s="8" t="s">
        <v>375</v>
      </c>
      <c r="F107" s="90" t="s">
        <v>2486</v>
      </c>
      <c r="G107" s="8"/>
      <c r="H107" s="26" t="s">
        <v>2105</v>
      </c>
      <c r="I107" s="66" t="s">
        <v>62</v>
      </c>
      <c r="J107" s="202" t="s">
        <v>37</v>
      </c>
      <c r="K107" s="26">
        <v>2003</v>
      </c>
      <c r="L107" s="67">
        <v>334</v>
      </c>
      <c r="M107" s="67"/>
      <c r="N107" s="67">
        <v>527</v>
      </c>
      <c r="O107" s="26"/>
      <c r="P107" s="26"/>
      <c r="Q107" s="27">
        <v>1</v>
      </c>
      <c r="R107" s="26"/>
      <c r="S107" s="60" t="s">
        <v>2095</v>
      </c>
      <c r="T107" s="30"/>
      <c r="U107" s="26">
        <v>827</v>
      </c>
      <c r="V107" s="28">
        <v>413.5</v>
      </c>
      <c r="W107" s="26">
        <v>41</v>
      </c>
      <c r="X107" s="26">
        <f t="shared" si="1"/>
        <v>492</v>
      </c>
      <c r="Y107" s="71"/>
      <c r="Z107" s="38" t="s">
        <v>2125</v>
      </c>
      <c r="AA107" s="38" t="s">
        <v>2095</v>
      </c>
      <c r="AB107" s="38" t="s">
        <v>2126</v>
      </c>
      <c r="AC107" s="38" t="s">
        <v>2095</v>
      </c>
      <c r="AD107" s="26"/>
      <c r="AE107" s="38" t="s">
        <v>2095</v>
      </c>
      <c r="AF107" s="26" t="s">
        <v>2098</v>
      </c>
      <c r="AG107" s="53" t="s">
        <v>2095</v>
      </c>
      <c r="AH107" s="59">
        <v>5</v>
      </c>
      <c r="AI107" s="26" t="s">
        <v>2099</v>
      </c>
      <c r="AJ107" s="82"/>
      <c r="AK107" s="37">
        <v>25</v>
      </c>
      <c r="AL107" s="26">
        <v>0</v>
      </c>
      <c r="AM107" s="26">
        <v>4</v>
      </c>
      <c r="AN107" s="92">
        <v>1.2068669248617405</v>
      </c>
      <c r="AO107" s="26" t="s">
        <v>2333</v>
      </c>
      <c r="AP107" s="81"/>
    </row>
    <row r="108" spans="1:42" hidden="1" x14ac:dyDescent="0.35">
      <c r="A108" s="31">
        <v>27</v>
      </c>
      <c r="B108" s="12" t="s">
        <v>145</v>
      </c>
      <c r="C108" s="12" t="s">
        <v>316</v>
      </c>
      <c r="D108" s="8" t="s">
        <v>2561</v>
      </c>
      <c r="E108" s="8" t="s">
        <v>319</v>
      </c>
      <c r="F108" s="90" t="s">
        <v>2510</v>
      </c>
      <c r="G108" s="8"/>
      <c r="H108" s="26" t="s">
        <v>2148</v>
      </c>
      <c r="I108" s="66" t="s">
        <v>55</v>
      </c>
      <c r="J108" s="202" t="s">
        <v>44</v>
      </c>
      <c r="K108" s="26">
        <v>1975</v>
      </c>
      <c r="L108" s="67">
        <v>600</v>
      </c>
      <c r="M108" s="67"/>
      <c r="N108" s="67">
        <v>364</v>
      </c>
      <c r="O108" s="26"/>
      <c r="P108" s="26"/>
      <c r="Q108" s="27">
        <v>1</v>
      </c>
      <c r="R108" s="26"/>
      <c r="S108" s="60" t="s">
        <v>2107</v>
      </c>
      <c r="T108" s="30"/>
      <c r="U108" s="26">
        <v>1844</v>
      </c>
      <c r="V108" s="28">
        <v>922</v>
      </c>
      <c r="W108" s="26">
        <v>84</v>
      </c>
      <c r="X108" s="26">
        <f t="shared" si="1"/>
        <v>1008</v>
      </c>
      <c r="Y108" s="71"/>
      <c r="Z108" s="38" t="s">
        <v>2102</v>
      </c>
      <c r="AA108" s="38" t="s">
        <v>2095</v>
      </c>
      <c r="AB108" s="38" t="s">
        <v>2126</v>
      </c>
      <c r="AC108" s="38" t="s">
        <v>2095</v>
      </c>
      <c r="AD108" s="26"/>
      <c r="AE108" s="38" t="s">
        <v>2095</v>
      </c>
      <c r="AF108" s="26" t="s">
        <v>2098</v>
      </c>
      <c r="AG108" s="53" t="s">
        <v>2095</v>
      </c>
      <c r="AH108" s="59">
        <v>5</v>
      </c>
      <c r="AI108" s="26" t="s">
        <v>2099</v>
      </c>
      <c r="AJ108" s="82"/>
      <c r="AK108" s="37">
        <v>311</v>
      </c>
      <c r="AL108" s="26">
        <v>0</v>
      </c>
      <c r="AM108" s="26">
        <v>5</v>
      </c>
      <c r="AN108" s="92">
        <v>1.8211569191268939</v>
      </c>
      <c r="AO108" s="26" t="s">
        <v>2346</v>
      </c>
      <c r="AP108" s="81"/>
    </row>
    <row r="109" spans="1:42" hidden="1" x14ac:dyDescent="0.35">
      <c r="A109" s="31">
        <v>28</v>
      </c>
      <c r="B109" s="12" t="s">
        <v>145</v>
      </c>
      <c r="C109" s="12" t="s">
        <v>276</v>
      </c>
      <c r="D109" s="8" t="s">
        <v>2562</v>
      </c>
      <c r="E109" s="8" t="s">
        <v>280</v>
      </c>
      <c r="F109" s="90" t="s">
        <v>2563</v>
      </c>
      <c r="G109" s="8"/>
      <c r="H109" s="26" t="s">
        <v>2105</v>
      </c>
      <c r="I109" s="66" t="s">
        <v>62</v>
      </c>
      <c r="J109" s="202" t="s">
        <v>37</v>
      </c>
      <c r="K109" s="26">
        <v>2010</v>
      </c>
      <c r="L109" s="67">
        <v>199</v>
      </c>
      <c r="M109" s="67"/>
      <c r="N109" s="67">
        <v>354</v>
      </c>
      <c r="O109" s="26"/>
      <c r="P109" s="26" t="s">
        <v>2106</v>
      </c>
      <c r="Q109" s="27">
        <v>1</v>
      </c>
      <c r="R109" s="26"/>
      <c r="S109" s="60" t="s">
        <v>2107</v>
      </c>
      <c r="T109" s="30"/>
      <c r="U109" s="26">
        <v>1849</v>
      </c>
      <c r="V109" s="28">
        <v>924.5</v>
      </c>
      <c r="W109" s="26">
        <v>74</v>
      </c>
      <c r="X109" s="26">
        <f t="shared" si="1"/>
        <v>888</v>
      </c>
      <c r="Y109" s="71"/>
      <c r="Z109" s="38" t="s">
        <v>2102</v>
      </c>
      <c r="AA109" s="38" t="s">
        <v>2095</v>
      </c>
      <c r="AB109" s="38" t="s">
        <v>2126</v>
      </c>
      <c r="AC109" s="38" t="s">
        <v>2095</v>
      </c>
      <c r="AD109" s="26"/>
      <c r="AE109" s="38" t="s">
        <v>2095</v>
      </c>
      <c r="AF109" s="26" t="s">
        <v>2098</v>
      </c>
      <c r="AG109" s="53" t="s">
        <v>2095</v>
      </c>
      <c r="AH109" s="59">
        <v>5</v>
      </c>
      <c r="AI109" s="26" t="s">
        <v>2099</v>
      </c>
      <c r="AJ109" s="82"/>
      <c r="AK109" s="37">
        <v>260</v>
      </c>
      <c r="AL109" s="26">
        <v>0</v>
      </c>
      <c r="AM109" s="26">
        <v>14</v>
      </c>
      <c r="AN109" s="92">
        <v>1.4348827442992405</v>
      </c>
      <c r="AO109" s="26" t="s">
        <v>2464</v>
      </c>
      <c r="AP109" s="81"/>
    </row>
    <row r="110" spans="1:42" hidden="1" x14ac:dyDescent="0.35">
      <c r="A110" s="31">
        <v>30</v>
      </c>
      <c r="B110" s="12" t="s">
        <v>145</v>
      </c>
      <c r="C110" s="12" t="s">
        <v>146</v>
      </c>
      <c r="D110" s="8" t="s">
        <v>2366</v>
      </c>
      <c r="E110" s="8" t="s">
        <v>149</v>
      </c>
      <c r="F110" s="90" t="s">
        <v>2465</v>
      </c>
      <c r="G110" s="8">
        <v>3</v>
      </c>
      <c r="H110" s="26" t="s">
        <v>2124</v>
      </c>
      <c r="I110" s="66" t="s">
        <v>62</v>
      </c>
      <c r="J110" s="202" t="s">
        <v>37</v>
      </c>
      <c r="K110" s="26">
        <v>1952</v>
      </c>
      <c r="L110" s="67">
        <v>250</v>
      </c>
      <c r="M110" s="67"/>
      <c r="N110" s="67">
        <v>400</v>
      </c>
      <c r="O110" s="26"/>
      <c r="P110" s="26"/>
      <c r="Q110" s="27">
        <v>0.93442622950819676</v>
      </c>
      <c r="R110" s="26"/>
      <c r="S110" s="60" t="s">
        <v>2107</v>
      </c>
      <c r="T110" s="30"/>
      <c r="U110" s="26">
        <v>1214</v>
      </c>
      <c r="V110" s="28">
        <v>607</v>
      </c>
      <c r="W110" s="26">
        <v>62</v>
      </c>
      <c r="X110" s="26">
        <f t="shared" si="1"/>
        <v>744</v>
      </c>
      <c r="Y110" s="71"/>
      <c r="Z110" s="38" t="s">
        <v>2125</v>
      </c>
      <c r="AA110" s="38" t="s">
        <v>2097</v>
      </c>
      <c r="AB110" s="38" t="s">
        <v>2095</v>
      </c>
      <c r="AC110" s="38" t="s">
        <v>2095</v>
      </c>
      <c r="AD110" s="26"/>
      <c r="AE110" s="38" t="s">
        <v>2095</v>
      </c>
      <c r="AF110" s="26" t="s">
        <v>2098</v>
      </c>
      <c r="AG110" s="53" t="s">
        <v>2095</v>
      </c>
      <c r="AH110" s="59">
        <v>5</v>
      </c>
      <c r="AI110" s="26" t="s">
        <v>2099</v>
      </c>
      <c r="AJ110" s="82"/>
      <c r="AK110" s="37">
        <v>197</v>
      </c>
      <c r="AL110" s="26">
        <v>3</v>
      </c>
      <c r="AM110" s="26">
        <v>18</v>
      </c>
      <c r="AN110" s="92">
        <v>1.2118219866212121</v>
      </c>
      <c r="AO110" s="26" t="s">
        <v>2318</v>
      </c>
      <c r="AP110" s="81"/>
    </row>
    <row r="111" spans="1:42" ht="29" hidden="1" x14ac:dyDescent="0.35">
      <c r="A111" s="31">
        <v>30</v>
      </c>
      <c r="B111" s="12" t="s">
        <v>145</v>
      </c>
      <c r="C111" s="12" t="s">
        <v>166</v>
      </c>
      <c r="D111" s="8" t="s">
        <v>2564</v>
      </c>
      <c r="E111" s="8" t="s">
        <v>170</v>
      </c>
      <c r="F111" s="90" t="s">
        <v>2528</v>
      </c>
      <c r="G111" s="8"/>
      <c r="H111" s="26" t="s">
        <v>2105</v>
      </c>
      <c r="I111" s="66" t="s">
        <v>62</v>
      </c>
      <c r="J111" s="202" t="s">
        <v>37</v>
      </c>
      <c r="K111" s="26">
        <v>2013</v>
      </c>
      <c r="L111" s="67">
        <v>228</v>
      </c>
      <c r="M111" s="67"/>
      <c r="N111" s="67">
        <v>606</v>
      </c>
      <c r="O111" s="26"/>
      <c r="P111" s="26"/>
      <c r="Q111" s="27">
        <v>1</v>
      </c>
      <c r="R111" s="26"/>
      <c r="S111" s="60" t="s">
        <v>2095</v>
      </c>
      <c r="T111" s="30"/>
      <c r="U111" s="26">
        <v>1035</v>
      </c>
      <c r="V111" s="28">
        <v>517.5</v>
      </c>
      <c r="W111" s="26">
        <v>42</v>
      </c>
      <c r="X111" s="26">
        <f t="shared" si="1"/>
        <v>504</v>
      </c>
      <c r="Y111" s="71"/>
      <c r="Z111" s="38" t="s">
        <v>2102</v>
      </c>
      <c r="AA111" s="38" t="s">
        <v>2095</v>
      </c>
      <c r="AB111" s="38" t="s">
        <v>2126</v>
      </c>
      <c r="AC111" s="38" t="s">
        <v>2095</v>
      </c>
      <c r="AD111" s="26"/>
      <c r="AE111" s="38" t="s">
        <v>2095</v>
      </c>
      <c r="AF111" s="26" t="s">
        <v>2098</v>
      </c>
      <c r="AG111" s="53" t="s">
        <v>2095</v>
      </c>
      <c r="AH111" s="59">
        <v>5</v>
      </c>
      <c r="AI111" s="26" t="s">
        <v>2099</v>
      </c>
      <c r="AJ111" s="82"/>
      <c r="AK111" s="37">
        <v>197</v>
      </c>
      <c r="AL111" s="26">
        <v>1</v>
      </c>
      <c r="AM111" s="26">
        <v>27</v>
      </c>
      <c r="AN111" s="92">
        <v>0.73827128179734658</v>
      </c>
      <c r="AO111" s="26" t="s">
        <v>2565</v>
      </c>
      <c r="AP111" s="81"/>
    </row>
    <row r="112" spans="1:42" hidden="1" x14ac:dyDescent="0.35">
      <c r="A112" s="31">
        <v>1</v>
      </c>
      <c r="B112" s="12" t="s">
        <v>1649</v>
      </c>
      <c r="C112" s="12" t="s">
        <v>2019</v>
      </c>
      <c r="D112" s="8" t="s">
        <v>2466</v>
      </c>
      <c r="E112" s="52" t="s">
        <v>2467</v>
      </c>
      <c r="F112" s="90" t="s">
        <v>2566</v>
      </c>
      <c r="G112" s="8" t="s">
        <v>2468</v>
      </c>
      <c r="H112" s="26"/>
      <c r="I112" s="66" t="s">
        <v>412</v>
      </c>
      <c r="J112" s="202" t="s">
        <v>2469</v>
      </c>
      <c r="K112" s="26">
        <v>1924</v>
      </c>
      <c r="L112" s="67">
        <v>300</v>
      </c>
      <c r="M112" s="67"/>
      <c r="N112" s="67">
        <v>250</v>
      </c>
      <c r="O112" s="26"/>
      <c r="P112" s="26"/>
      <c r="Q112" s="27">
        <v>0.90384615384615385</v>
      </c>
      <c r="R112" s="26"/>
      <c r="S112" s="60" t="s">
        <v>2095</v>
      </c>
      <c r="T112" s="30"/>
      <c r="U112" s="26">
        <v>1189</v>
      </c>
      <c r="V112" s="28">
        <v>594.5</v>
      </c>
      <c r="W112" s="26">
        <v>49</v>
      </c>
      <c r="X112" s="26">
        <f t="shared" si="1"/>
        <v>588</v>
      </c>
      <c r="Y112" s="71"/>
      <c r="Z112" s="38" t="s">
        <v>2102</v>
      </c>
      <c r="AA112" s="38" t="s">
        <v>2097</v>
      </c>
      <c r="AB112" s="38" t="s">
        <v>2095</v>
      </c>
      <c r="AC112" s="38" t="s">
        <v>2095</v>
      </c>
      <c r="AD112" s="26"/>
      <c r="AE112" s="38" t="s">
        <v>2129</v>
      </c>
      <c r="AF112" s="26" t="s">
        <v>2098</v>
      </c>
      <c r="AG112" s="53" t="s">
        <v>2095</v>
      </c>
      <c r="AH112" s="59">
        <v>4</v>
      </c>
      <c r="AI112" s="26" t="s">
        <v>2099</v>
      </c>
      <c r="AJ112" s="82"/>
      <c r="AK112" s="37">
        <v>174</v>
      </c>
      <c r="AL112" s="26">
        <v>3</v>
      </c>
      <c r="AM112" s="26">
        <v>27</v>
      </c>
      <c r="AN112" s="92">
        <v>0.21763823636363447</v>
      </c>
      <c r="AO112" s="26" t="s">
        <v>2100</v>
      </c>
      <c r="AP112" s="81"/>
    </row>
    <row r="113" spans="1:42" hidden="1" x14ac:dyDescent="0.35">
      <c r="A113" s="35">
        <v>1</v>
      </c>
      <c r="B113" s="8" t="s">
        <v>1649</v>
      </c>
      <c r="C113" s="8" t="s">
        <v>2021</v>
      </c>
      <c r="D113" s="8" t="s">
        <v>2092</v>
      </c>
      <c r="E113" s="9" t="s">
        <v>2024</v>
      </c>
      <c r="F113" s="90" t="s">
        <v>2093</v>
      </c>
      <c r="G113" s="8" t="s">
        <v>2094</v>
      </c>
      <c r="H113" s="26"/>
      <c r="I113" s="66" t="s">
        <v>432</v>
      </c>
      <c r="J113" s="202" t="s">
        <v>44</v>
      </c>
      <c r="K113" s="26">
        <v>1963</v>
      </c>
      <c r="L113" s="67">
        <v>410</v>
      </c>
      <c r="M113" s="67"/>
      <c r="N113" s="67">
        <v>430</v>
      </c>
      <c r="O113" s="26"/>
      <c r="P113" s="26"/>
      <c r="Q113" s="27">
        <v>0.375</v>
      </c>
      <c r="R113" s="26"/>
      <c r="S113" s="60" t="s">
        <v>2095</v>
      </c>
      <c r="T113" s="30"/>
      <c r="U113" s="26">
        <v>720</v>
      </c>
      <c r="V113" s="28">
        <v>360</v>
      </c>
      <c r="W113" s="26">
        <v>42</v>
      </c>
      <c r="X113" s="26">
        <f t="shared" si="1"/>
        <v>504</v>
      </c>
      <c r="Y113" s="71"/>
      <c r="Z113" s="38" t="s">
        <v>2096</v>
      </c>
      <c r="AA113" s="38" t="s">
        <v>2097</v>
      </c>
      <c r="AB113" s="38" t="s">
        <v>2095</v>
      </c>
      <c r="AC113" s="38" t="s">
        <v>2095</v>
      </c>
      <c r="AD113" s="26"/>
      <c r="AE113" s="38" t="s">
        <v>2095</v>
      </c>
      <c r="AF113" s="26" t="s">
        <v>2098</v>
      </c>
      <c r="AG113" s="53" t="s">
        <v>2095</v>
      </c>
      <c r="AH113" s="59">
        <v>4</v>
      </c>
      <c r="AI113" s="26" t="s">
        <v>2099</v>
      </c>
      <c r="AJ113" s="82"/>
      <c r="AK113" s="37">
        <v>174</v>
      </c>
      <c r="AL113" s="26">
        <v>5</v>
      </c>
      <c r="AM113" s="26">
        <v>9</v>
      </c>
      <c r="AN113" s="92">
        <v>0.73468751797348486</v>
      </c>
      <c r="AO113" s="26" t="s">
        <v>2100</v>
      </c>
      <c r="AP113" s="81"/>
    </row>
    <row r="114" spans="1:42" hidden="1" x14ac:dyDescent="0.35">
      <c r="A114" s="35">
        <v>1</v>
      </c>
      <c r="B114" s="8" t="s">
        <v>1649</v>
      </c>
      <c r="C114" s="8" t="s">
        <v>2025</v>
      </c>
      <c r="D114" s="8" t="s">
        <v>2101</v>
      </c>
      <c r="E114" s="9" t="s">
        <v>2029</v>
      </c>
      <c r="F114" s="90" t="s">
        <v>2093</v>
      </c>
      <c r="G114" s="9"/>
      <c r="H114" s="26"/>
      <c r="I114" s="66" t="s">
        <v>412</v>
      </c>
      <c r="J114" s="202" t="s">
        <v>44</v>
      </c>
      <c r="K114" s="26">
        <v>1977</v>
      </c>
      <c r="L114" s="67">
        <v>552</v>
      </c>
      <c r="M114" s="67"/>
      <c r="N114" s="67">
        <v>230</v>
      </c>
      <c r="O114" s="26"/>
      <c r="P114" s="26"/>
      <c r="Q114" s="27">
        <v>0.6901408450704225</v>
      </c>
      <c r="R114" s="26"/>
      <c r="S114" s="60" t="s">
        <v>2095</v>
      </c>
      <c r="T114" s="30"/>
      <c r="U114" s="26">
        <v>1487</v>
      </c>
      <c r="V114" s="28">
        <v>743.5</v>
      </c>
      <c r="W114" s="26">
        <v>68</v>
      </c>
      <c r="X114" s="26">
        <f t="shared" si="1"/>
        <v>816</v>
      </c>
      <c r="Y114" s="71"/>
      <c r="Z114" s="38" t="s">
        <v>2102</v>
      </c>
      <c r="AA114" s="38" t="s">
        <v>2095</v>
      </c>
      <c r="AB114" s="38" t="s">
        <v>2095</v>
      </c>
      <c r="AC114" s="38" t="s">
        <v>2095</v>
      </c>
      <c r="AD114" s="26"/>
      <c r="AE114" s="38" t="s">
        <v>2095</v>
      </c>
      <c r="AF114" s="26" t="s">
        <v>2098</v>
      </c>
      <c r="AG114" s="53" t="s">
        <v>2095</v>
      </c>
      <c r="AH114" s="59">
        <v>4</v>
      </c>
      <c r="AI114" s="26" t="s">
        <v>2099</v>
      </c>
      <c r="AJ114" s="82"/>
      <c r="AK114" s="37">
        <v>174</v>
      </c>
      <c r="AL114" s="26">
        <v>6</v>
      </c>
      <c r="AM114" s="26">
        <v>10</v>
      </c>
      <c r="AN114" s="92">
        <v>0.81992471252272736</v>
      </c>
      <c r="AO114" s="26" t="s">
        <v>2100</v>
      </c>
      <c r="AP114" s="81"/>
    </row>
    <row r="115" spans="1:42" hidden="1" x14ac:dyDescent="0.35">
      <c r="A115" s="35">
        <v>1</v>
      </c>
      <c r="B115" s="8" t="s">
        <v>1649</v>
      </c>
      <c r="C115" s="8" t="s">
        <v>2047</v>
      </c>
      <c r="D115" s="8" t="s">
        <v>2470</v>
      </c>
      <c r="E115" s="9" t="s">
        <v>2050</v>
      </c>
      <c r="F115" s="90" t="s">
        <v>2391</v>
      </c>
      <c r="G115" s="8">
        <v>3</v>
      </c>
      <c r="H115" s="26" t="s">
        <v>2124</v>
      </c>
      <c r="I115" s="66" t="s">
        <v>36</v>
      </c>
      <c r="J115" s="202" t="s">
        <v>37</v>
      </c>
      <c r="K115" s="26">
        <v>1960</v>
      </c>
      <c r="L115" s="67">
        <v>445</v>
      </c>
      <c r="M115" s="67"/>
      <c r="N115" s="67">
        <v>250</v>
      </c>
      <c r="O115" s="26"/>
      <c r="P115" s="26" t="s">
        <v>2106</v>
      </c>
      <c r="Q115" s="27">
        <v>0.86363636363636365</v>
      </c>
      <c r="R115" s="26"/>
      <c r="S115" s="60" t="s">
        <v>2095</v>
      </c>
      <c r="T115" s="30"/>
      <c r="U115" s="26">
        <v>651</v>
      </c>
      <c r="V115" s="28">
        <v>325.5</v>
      </c>
      <c r="W115" s="26">
        <v>39</v>
      </c>
      <c r="X115" s="26">
        <f t="shared" si="1"/>
        <v>468</v>
      </c>
      <c r="Y115" s="71"/>
      <c r="Z115" s="38" t="s">
        <v>2096</v>
      </c>
      <c r="AA115" s="38" t="s">
        <v>2097</v>
      </c>
      <c r="AB115" s="38" t="s">
        <v>2095</v>
      </c>
      <c r="AC115" s="38" t="s">
        <v>2095</v>
      </c>
      <c r="AD115" s="26"/>
      <c r="AE115" s="38" t="s">
        <v>2095</v>
      </c>
      <c r="AF115" s="26" t="s">
        <v>2098</v>
      </c>
      <c r="AG115" s="53" t="s">
        <v>2095</v>
      </c>
      <c r="AH115" s="59">
        <v>4</v>
      </c>
      <c r="AI115" s="26" t="s">
        <v>2099</v>
      </c>
      <c r="AJ115" s="82"/>
      <c r="AK115" s="37">
        <v>174</v>
      </c>
      <c r="AL115" s="26">
        <v>3</v>
      </c>
      <c r="AM115" s="26">
        <v>22</v>
      </c>
      <c r="AN115" s="92">
        <v>1.1414318227140132</v>
      </c>
      <c r="AO115" s="26" t="s">
        <v>2134</v>
      </c>
      <c r="AP115" s="81"/>
    </row>
    <row r="116" spans="1:42" ht="29" x14ac:dyDescent="0.35">
      <c r="A116" s="35">
        <v>2</v>
      </c>
      <c r="B116" s="8" t="s">
        <v>1649</v>
      </c>
      <c r="C116" s="8" t="s">
        <v>1913</v>
      </c>
      <c r="D116" s="8" t="s">
        <v>2567</v>
      </c>
      <c r="E116" s="9" t="s">
        <v>1917</v>
      </c>
      <c r="F116" s="90" t="s">
        <v>2534</v>
      </c>
      <c r="G116" s="9"/>
      <c r="H116" s="26" t="s">
        <v>2168</v>
      </c>
      <c r="I116" s="66" t="s">
        <v>36</v>
      </c>
      <c r="J116" s="202" t="s">
        <v>37</v>
      </c>
      <c r="K116" s="26">
        <v>1966</v>
      </c>
      <c r="L116" s="67">
        <v>375</v>
      </c>
      <c r="M116" s="67"/>
      <c r="N116" s="67">
        <v>650</v>
      </c>
      <c r="O116" s="26"/>
      <c r="P116" s="26"/>
      <c r="Q116" s="27">
        <v>0.98684210526315785</v>
      </c>
      <c r="R116" s="26"/>
      <c r="S116" s="60" t="s">
        <v>2095</v>
      </c>
      <c r="T116" s="30"/>
      <c r="U116" s="26">
        <v>1765</v>
      </c>
      <c r="V116" s="28">
        <v>882.5</v>
      </c>
      <c r="W116" s="26">
        <v>71</v>
      </c>
      <c r="X116" s="26">
        <f t="shared" si="1"/>
        <v>852</v>
      </c>
      <c r="Y116" s="71"/>
      <c r="Z116" s="38" t="s">
        <v>2102</v>
      </c>
      <c r="AA116" s="38" t="s">
        <v>2095</v>
      </c>
      <c r="AB116" s="38" t="s">
        <v>2095</v>
      </c>
      <c r="AC116" s="38" t="s">
        <v>2095</v>
      </c>
      <c r="AD116" s="26"/>
      <c r="AE116" s="38" t="s">
        <v>2095</v>
      </c>
      <c r="AF116" s="26" t="s">
        <v>2098</v>
      </c>
      <c r="AG116" s="53" t="s">
        <v>2095</v>
      </c>
      <c r="AH116" s="59">
        <v>4</v>
      </c>
      <c r="AI116" s="26" t="s">
        <v>2099</v>
      </c>
      <c r="AJ116" s="82"/>
      <c r="AK116" s="37">
        <v>568</v>
      </c>
      <c r="AL116" s="26">
        <v>9</v>
      </c>
      <c r="AM116" s="26">
        <v>18</v>
      </c>
      <c r="AN116" s="92">
        <v>0.3378332376155303</v>
      </c>
      <c r="AO116" s="26" t="s">
        <v>2535</v>
      </c>
      <c r="AP116" s="81"/>
    </row>
    <row r="117" spans="1:42" x14ac:dyDescent="0.35">
      <c r="A117" s="35">
        <v>2</v>
      </c>
      <c r="B117" s="8" t="s">
        <v>1649</v>
      </c>
      <c r="C117" s="8" t="s">
        <v>1931</v>
      </c>
      <c r="D117" s="8" t="s">
        <v>2568</v>
      </c>
      <c r="E117" s="9" t="s">
        <v>1934</v>
      </c>
      <c r="F117" s="90" t="s">
        <v>2569</v>
      </c>
      <c r="G117" s="9"/>
      <c r="H117" s="26" t="s">
        <v>2137</v>
      </c>
      <c r="I117" s="66" t="s">
        <v>62</v>
      </c>
      <c r="J117" s="202" t="s">
        <v>37</v>
      </c>
      <c r="K117" s="26">
        <v>2010</v>
      </c>
      <c r="L117" s="67">
        <v>338</v>
      </c>
      <c r="M117" s="67"/>
      <c r="N117" s="67">
        <v>343</v>
      </c>
      <c r="O117" s="26"/>
      <c r="P117" s="26"/>
      <c r="Q117" s="27">
        <v>1</v>
      </c>
      <c r="R117" s="26"/>
      <c r="S117" s="60" t="s">
        <v>2095</v>
      </c>
      <c r="T117" s="30"/>
      <c r="U117" s="26">
        <v>524</v>
      </c>
      <c r="V117" s="28">
        <v>262</v>
      </c>
      <c r="W117" s="26">
        <v>20</v>
      </c>
      <c r="X117" s="26">
        <f t="shared" si="1"/>
        <v>240</v>
      </c>
      <c r="Y117" s="71"/>
      <c r="Z117" s="38" t="s">
        <v>2171</v>
      </c>
      <c r="AA117" s="38" t="s">
        <v>2095</v>
      </c>
      <c r="AB117" s="38" t="s">
        <v>2126</v>
      </c>
      <c r="AC117" s="38" t="s">
        <v>2095</v>
      </c>
      <c r="AD117" s="26"/>
      <c r="AE117" s="38" t="s">
        <v>2095</v>
      </c>
      <c r="AF117" s="26" t="s">
        <v>2098</v>
      </c>
      <c r="AG117" s="53" t="s">
        <v>2095</v>
      </c>
      <c r="AH117" s="59">
        <v>4</v>
      </c>
      <c r="AI117" s="26" t="s">
        <v>2099</v>
      </c>
      <c r="AJ117" s="82"/>
      <c r="AK117" s="37">
        <v>568</v>
      </c>
      <c r="AL117" s="26">
        <v>4</v>
      </c>
      <c r="AM117" s="26">
        <v>15</v>
      </c>
      <c r="AN117" s="92">
        <v>0.34299635885795265</v>
      </c>
      <c r="AO117" s="26" t="s">
        <v>2159</v>
      </c>
      <c r="AP117" s="81"/>
    </row>
    <row r="118" spans="1:42" hidden="1" x14ac:dyDescent="0.35">
      <c r="A118" s="31">
        <v>21</v>
      </c>
      <c r="B118" s="12" t="s">
        <v>29</v>
      </c>
      <c r="C118" s="12" t="s">
        <v>594</v>
      </c>
      <c r="D118" s="8" t="s">
        <v>2570</v>
      </c>
      <c r="E118" s="8" t="s">
        <v>597</v>
      </c>
      <c r="F118" s="90" t="s">
        <v>2571</v>
      </c>
      <c r="G118" s="9" t="s">
        <v>2508</v>
      </c>
      <c r="H118" s="26" t="s">
        <v>2148</v>
      </c>
      <c r="I118" s="66" t="s">
        <v>36</v>
      </c>
      <c r="J118" s="202" t="s">
        <v>37</v>
      </c>
      <c r="K118" s="26">
        <v>1930</v>
      </c>
      <c r="L118" s="67">
        <v>330</v>
      </c>
      <c r="M118" s="67"/>
      <c r="N118" s="67">
        <v>246</v>
      </c>
      <c r="O118" s="26"/>
      <c r="P118" s="26" t="s">
        <v>2106</v>
      </c>
      <c r="Q118" s="27">
        <v>0.38095238095238093</v>
      </c>
      <c r="R118" s="26"/>
      <c r="S118" s="60" t="s">
        <v>2095</v>
      </c>
      <c r="T118" s="30"/>
      <c r="U118" s="26">
        <v>1057</v>
      </c>
      <c r="V118" s="28">
        <v>528.5</v>
      </c>
      <c r="W118" s="26">
        <v>60</v>
      </c>
      <c r="X118" s="26">
        <f t="shared" si="1"/>
        <v>720</v>
      </c>
      <c r="Y118" s="71"/>
      <c r="Z118" s="38" t="s">
        <v>2125</v>
      </c>
      <c r="AA118" s="38" t="s">
        <v>2097</v>
      </c>
      <c r="AB118" s="38" t="s">
        <v>2095</v>
      </c>
      <c r="AC118" s="38" t="s">
        <v>2127</v>
      </c>
      <c r="AD118" s="26"/>
      <c r="AE118" s="38" t="s">
        <v>2095</v>
      </c>
      <c r="AF118" s="26" t="s">
        <v>2098</v>
      </c>
      <c r="AG118" s="53" t="s">
        <v>2095</v>
      </c>
      <c r="AH118" s="59">
        <v>6</v>
      </c>
      <c r="AI118" s="26" t="s">
        <v>2130</v>
      </c>
      <c r="AJ118" s="82"/>
      <c r="AK118" s="37">
        <v>89</v>
      </c>
      <c r="AL118" s="26">
        <v>4</v>
      </c>
      <c r="AM118" s="26">
        <v>2</v>
      </c>
      <c r="AN118" s="92">
        <v>1.504532055725377</v>
      </c>
      <c r="AO118" s="26" t="s">
        <v>2572</v>
      </c>
      <c r="AP118" s="81"/>
    </row>
    <row r="119" spans="1:42" hidden="1" x14ac:dyDescent="0.35">
      <c r="A119" s="35">
        <v>3</v>
      </c>
      <c r="B119" s="8" t="s">
        <v>1649</v>
      </c>
      <c r="C119" s="8" t="s">
        <v>1840</v>
      </c>
      <c r="D119" s="8" t="s">
        <v>2573</v>
      </c>
      <c r="E119" s="9" t="s">
        <v>1844</v>
      </c>
      <c r="F119" s="90" t="s">
        <v>2392</v>
      </c>
      <c r="G119" s="9"/>
      <c r="H119" s="26"/>
      <c r="I119" s="66" t="s">
        <v>486</v>
      </c>
      <c r="J119" s="202" t="s">
        <v>44</v>
      </c>
      <c r="K119" s="26">
        <v>1957</v>
      </c>
      <c r="L119" s="67">
        <v>600</v>
      </c>
      <c r="M119" s="67"/>
      <c r="N119" s="67">
        <v>662</v>
      </c>
      <c r="O119" s="26"/>
      <c r="P119" s="26"/>
      <c r="Q119" s="27">
        <v>0.86363636363636365</v>
      </c>
      <c r="R119" s="26"/>
      <c r="S119" s="60" t="s">
        <v>2095</v>
      </c>
      <c r="T119" s="30"/>
      <c r="U119" s="26">
        <v>1374</v>
      </c>
      <c r="V119" s="28">
        <v>687</v>
      </c>
      <c r="W119" s="26">
        <v>63</v>
      </c>
      <c r="X119" s="26">
        <f t="shared" si="1"/>
        <v>756</v>
      </c>
      <c r="Y119" s="71"/>
      <c r="Z119" s="38" t="s">
        <v>2125</v>
      </c>
      <c r="AA119" s="38" t="s">
        <v>2095</v>
      </c>
      <c r="AB119" s="38" t="s">
        <v>2095</v>
      </c>
      <c r="AC119" s="38" t="s">
        <v>2095</v>
      </c>
      <c r="AD119" s="26"/>
      <c r="AE119" s="38" t="s">
        <v>2095</v>
      </c>
      <c r="AF119" s="26" t="s">
        <v>2098</v>
      </c>
      <c r="AG119" s="53" t="s">
        <v>2095</v>
      </c>
      <c r="AH119" s="59">
        <v>4</v>
      </c>
      <c r="AI119" s="26" t="s">
        <v>2099</v>
      </c>
      <c r="AJ119" s="82"/>
      <c r="AK119" s="37">
        <v>286</v>
      </c>
      <c r="AL119" s="26">
        <v>4</v>
      </c>
      <c r="AM119" s="26">
        <v>10</v>
      </c>
      <c r="AN119" s="92">
        <v>0.89191338841855861</v>
      </c>
      <c r="AO119" s="26" t="s">
        <v>2155</v>
      </c>
      <c r="AP119" s="81"/>
    </row>
    <row r="120" spans="1:42" hidden="1" x14ac:dyDescent="0.35">
      <c r="A120" s="35">
        <v>3</v>
      </c>
      <c r="B120" s="8" t="s">
        <v>1649</v>
      </c>
      <c r="C120" s="8" t="s">
        <v>1851</v>
      </c>
      <c r="D120" s="8" t="s">
        <v>2574</v>
      </c>
      <c r="E120" s="9" t="s">
        <v>1854</v>
      </c>
      <c r="F120" s="90" t="s">
        <v>2392</v>
      </c>
      <c r="G120" s="9"/>
      <c r="H120" s="26"/>
      <c r="I120" s="66" t="s">
        <v>432</v>
      </c>
      <c r="J120" s="202" t="s">
        <v>44</v>
      </c>
      <c r="K120" s="26">
        <v>1950</v>
      </c>
      <c r="L120" s="67">
        <v>250</v>
      </c>
      <c r="M120" s="67"/>
      <c r="N120" s="67">
        <v>130</v>
      </c>
      <c r="O120" s="26"/>
      <c r="P120" s="26"/>
      <c r="Q120" s="27">
        <v>0.85416666666666663</v>
      </c>
      <c r="R120" s="26"/>
      <c r="S120" s="60" t="s">
        <v>2095</v>
      </c>
      <c r="T120" s="30"/>
      <c r="U120" s="26">
        <v>751</v>
      </c>
      <c r="V120" s="28">
        <v>375.5</v>
      </c>
      <c r="W120" s="26">
        <v>42</v>
      </c>
      <c r="X120" s="26">
        <f t="shared" si="1"/>
        <v>504</v>
      </c>
      <c r="Y120" s="71"/>
      <c r="Z120" s="38" t="s">
        <v>2125</v>
      </c>
      <c r="AA120" s="38" t="s">
        <v>2095</v>
      </c>
      <c r="AB120" s="38" t="s">
        <v>2095</v>
      </c>
      <c r="AC120" s="38" t="s">
        <v>2095</v>
      </c>
      <c r="AD120" s="26"/>
      <c r="AE120" s="38" t="s">
        <v>2095</v>
      </c>
      <c r="AF120" s="26" t="s">
        <v>2098</v>
      </c>
      <c r="AG120" s="53" t="s">
        <v>2095</v>
      </c>
      <c r="AH120" s="59">
        <v>4</v>
      </c>
      <c r="AI120" s="26" t="s">
        <v>2099</v>
      </c>
      <c r="AJ120" s="82"/>
      <c r="AK120" s="37">
        <v>286</v>
      </c>
      <c r="AL120" s="26">
        <v>3</v>
      </c>
      <c r="AM120" s="26">
        <v>7</v>
      </c>
      <c r="AN120" s="92">
        <v>0.98201146916098292</v>
      </c>
      <c r="AO120" s="26" t="s">
        <v>2152</v>
      </c>
      <c r="AP120" s="81"/>
    </row>
    <row r="121" spans="1:42" hidden="1" x14ac:dyDescent="0.35">
      <c r="A121" s="35">
        <v>3</v>
      </c>
      <c r="B121" s="8" t="s">
        <v>1649</v>
      </c>
      <c r="C121" s="8" t="s">
        <v>1869</v>
      </c>
      <c r="D121" s="8" t="s">
        <v>2471</v>
      </c>
      <c r="E121" s="9" t="s">
        <v>1873</v>
      </c>
      <c r="F121" s="90" t="s">
        <v>2443</v>
      </c>
      <c r="G121" s="8">
        <v>3</v>
      </c>
      <c r="H121" s="26"/>
      <c r="I121" s="66" t="s">
        <v>412</v>
      </c>
      <c r="J121" s="202" t="s">
        <v>44</v>
      </c>
      <c r="K121" s="26">
        <v>1959</v>
      </c>
      <c r="L121" s="67">
        <v>260</v>
      </c>
      <c r="M121" s="67"/>
      <c r="N121" s="67">
        <v>340</v>
      </c>
      <c r="O121" s="26"/>
      <c r="P121" s="26"/>
      <c r="Q121" s="27">
        <v>1</v>
      </c>
      <c r="R121" s="26"/>
      <c r="S121" s="60" t="s">
        <v>2095</v>
      </c>
      <c r="T121" s="30"/>
      <c r="U121" s="26">
        <v>759</v>
      </c>
      <c r="V121" s="28">
        <v>379.5</v>
      </c>
      <c r="W121" s="26">
        <v>41</v>
      </c>
      <c r="X121" s="26">
        <f t="shared" si="1"/>
        <v>492</v>
      </c>
      <c r="Y121" s="71"/>
      <c r="Z121" s="38" t="s">
        <v>2125</v>
      </c>
      <c r="AA121" s="38" t="s">
        <v>2097</v>
      </c>
      <c r="AB121" s="38" t="s">
        <v>2095</v>
      </c>
      <c r="AC121" s="38" t="s">
        <v>2095</v>
      </c>
      <c r="AD121" s="26"/>
      <c r="AE121" s="38" t="s">
        <v>2129</v>
      </c>
      <c r="AF121" s="26" t="s">
        <v>2098</v>
      </c>
      <c r="AG121" s="53" t="s">
        <v>2095</v>
      </c>
      <c r="AH121" s="59">
        <v>4</v>
      </c>
      <c r="AI121" s="26" t="s">
        <v>2099</v>
      </c>
      <c r="AJ121" s="82"/>
      <c r="AK121" s="37">
        <v>286</v>
      </c>
      <c r="AL121" s="26">
        <v>4</v>
      </c>
      <c r="AM121" s="26">
        <v>20</v>
      </c>
      <c r="AN121" s="92">
        <v>0.43837406682575564</v>
      </c>
      <c r="AO121" s="26" t="s">
        <v>2162</v>
      </c>
      <c r="AP121" s="81"/>
    </row>
    <row r="122" spans="1:42" ht="29" hidden="1" x14ac:dyDescent="0.35">
      <c r="A122" s="35">
        <v>5</v>
      </c>
      <c r="B122" s="8" t="s">
        <v>1649</v>
      </c>
      <c r="C122" s="8" t="s">
        <v>1763</v>
      </c>
      <c r="D122" s="8" t="s">
        <v>2472</v>
      </c>
      <c r="E122" s="9" t="s">
        <v>1766</v>
      </c>
      <c r="F122" s="90" t="s">
        <v>2518</v>
      </c>
      <c r="G122" s="8">
        <v>3</v>
      </c>
      <c r="H122" s="26" t="s">
        <v>2168</v>
      </c>
      <c r="I122" s="66" t="s">
        <v>862</v>
      </c>
      <c r="J122" s="202" t="s">
        <v>44</v>
      </c>
      <c r="K122" s="26">
        <v>1958</v>
      </c>
      <c r="L122" s="67">
        <v>325</v>
      </c>
      <c r="M122" s="67"/>
      <c r="N122" s="67">
        <v>374</v>
      </c>
      <c r="O122" s="26"/>
      <c r="P122" s="26"/>
      <c r="Q122" s="27">
        <v>1</v>
      </c>
      <c r="R122" s="26"/>
      <c r="S122" s="60" t="s">
        <v>2095</v>
      </c>
      <c r="T122" s="30"/>
      <c r="U122" s="26">
        <v>826</v>
      </c>
      <c r="V122" s="28">
        <v>413</v>
      </c>
      <c r="W122" s="26">
        <v>40</v>
      </c>
      <c r="X122" s="26">
        <f t="shared" si="1"/>
        <v>480</v>
      </c>
      <c r="Y122" s="71"/>
      <c r="Z122" s="38" t="s">
        <v>2125</v>
      </c>
      <c r="AA122" s="38" t="s">
        <v>2097</v>
      </c>
      <c r="AB122" s="38" t="s">
        <v>2095</v>
      </c>
      <c r="AC122" s="38" t="s">
        <v>2095</v>
      </c>
      <c r="AD122" s="26"/>
      <c r="AE122" s="38" t="s">
        <v>2129</v>
      </c>
      <c r="AF122" s="26" t="s">
        <v>2098</v>
      </c>
      <c r="AG122" s="53" t="s">
        <v>2095</v>
      </c>
      <c r="AH122" s="59">
        <v>4</v>
      </c>
      <c r="AI122" s="26" t="s">
        <v>2099</v>
      </c>
      <c r="AJ122" s="82"/>
      <c r="AK122" s="37">
        <v>318</v>
      </c>
      <c r="AL122" s="26">
        <v>3</v>
      </c>
      <c r="AM122" s="26">
        <v>15</v>
      </c>
      <c r="AN122" s="92">
        <v>0.15837265681420434</v>
      </c>
      <c r="AO122" s="26" t="s">
        <v>2473</v>
      </c>
      <c r="AP122" s="81"/>
    </row>
    <row r="123" spans="1:42" ht="29" hidden="1" x14ac:dyDescent="0.35">
      <c r="A123" s="35">
        <v>6</v>
      </c>
      <c r="B123" s="8" t="s">
        <v>1649</v>
      </c>
      <c r="C123" s="8" t="s">
        <v>1650</v>
      </c>
      <c r="D123" s="8" t="s">
        <v>2474</v>
      </c>
      <c r="E123" s="9" t="s">
        <v>1653</v>
      </c>
      <c r="F123" s="90" t="s">
        <v>2396</v>
      </c>
      <c r="G123" s="8">
        <v>3</v>
      </c>
      <c r="H123" s="26" t="s">
        <v>2137</v>
      </c>
      <c r="I123" s="66" t="s">
        <v>62</v>
      </c>
      <c r="J123" s="202" t="s">
        <v>37</v>
      </c>
      <c r="K123" s="26">
        <v>1993</v>
      </c>
      <c r="L123" s="67">
        <v>246</v>
      </c>
      <c r="M123" s="67"/>
      <c r="N123" s="67">
        <v>145</v>
      </c>
      <c r="O123" s="26"/>
      <c r="P123" s="26"/>
      <c r="Q123" s="27">
        <v>1</v>
      </c>
      <c r="R123" s="26"/>
      <c r="S123" s="60" t="s">
        <v>2095</v>
      </c>
      <c r="T123" s="30"/>
      <c r="U123" s="26">
        <v>433</v>
      </c>
      <c r="V123" s="28">
        <v>216.5</v>
      </c>
      <c r="W123" s="26">
        <v>35</v>
      </c>
      <c r="X123" s="26">
        <f t="shared" si="1"/>
        <v>420</v>
      </c>
      <c r="Y123" s="71"/>
      <c r="Z123" s="38" t="s">
        <v>2096</v>
      </c>
      <c r="AA123" s="38" t="s">
        <v>2097</v>
      </c>
      <c r="AB123" s="38" t="s">
        <v>2095</v>
      </c>
      <c r="AC123" s="38" t="s">
        <v>2095</v>
      </c>
      <c r="AD123" s="26"/>
      <c r="AE123" s="38" t="s">
        <v>2095</v>
      </c>
      <c r="AF123" s="26" t="s">
        <v>2098</v>
      </c>
      <c r="AG123" s="53" t="s">
        <v>2095</v>
      </c>
      <c r="AH123" s="59">
        <v>4</v>
      </c>
      <c r="AI123" s="26" t="s">
        <v>2099</v>
      </c>
      <c r="AJ123" s="82"/>
      <c r="AK123" s="37">
        <v>227</v>
      </c>
      <c r="AL123" s="26">
        <v>4</v>
      </c>
      <c r="AM123" s="26">
        <v>13</v>
      </c>
      <c r="AN123" s="92">
        <v>0.94791557861552833</v>
      </c>
      <c r="AO123" s="26" t="s">
        <v>2173</v>
      </c>
      <c r="AP123" s="81"/>
    </row>
    <row r="124" spans="1:42" ht="29" hidden="1" x14ac:dyDescent="0.35">
      <c r="A124" s="35">
        <v>6</v>
      </c>
      <c r="B124" s="8" t="s">
        <v>1649</v>
      </c>
      <c r="C124" s="8" t="s">
        <v>1673</v>
      </c>
      <c r="D124" s="8" t="s">
        <v>2475</v>
      </c>
      <c r="E124" s="9" t="s">
        <v>1676</v>
      </c>
      <c r="F124" s="90" t="s">
        <v>2395</v>
      </c>
      <c r="G124" s="8">
        <v>3</v>
      </c>
      <c r="H124" s="26"/>
      <c r="I124" s="66" t="s">
        <v>43</v>
      </c>
      <c r="J124" s="202" t="s">
        <v>44</v>
      </c>
      <c r="K124" s="26">
        <v>1961</v>
      </c>
      <c r="L124" s="67">
        <v>325</v>
      </c>
      <c r="M124" s="67"/>
      <c r="N124" s="67">
        <v>250</v>
      </c>
      <c r="O124" s="26"/>
      <c r="P124" s="26"/>
      <c r="Q124" s="27">
        <v>0.94117647058823528</v>
      </c>
      <c r="R124" s="26"/>
      <c r="S124" s="60" t="s">
        <v>2095</v>
      </c>
      <c r="T124" s="30"/>
      <c r="U124" s="26">
        <v>856</v>
      </c>
      <c r="V124" s="28">
        <v>428</v>
      </c>
      <c r="W124" s="26">
        <v>52</v>
      </c>
      <c r="X124" s="26">
        <f t="shared" si="1"/>
        <v>624</v>
      </c>
      <c r="Y124" s="71"/>
      <c r="Z124" s="38" t="s">
        <v>2096</v>
      </c>
      <c r="AA124" s="38" t="s">
        <v>2097</v>
      </c>
      <c r="AB124" s="38" t="s">
        <v>2095</v>
      </c>
      <c r="AC124" s="38" t="s">
        <v>2095</v>
      </c>
      <c r="AD124" s="26"/>
      <c r="AE124" s="38" t="s">
        <v>2095</v>
      </c>
      <c r="AF124" s="26" t="s">
        <v>2098</v>
      </c>
      <c r="AG124" s="53" t="s">
        <v>2095</v>
      </c>
      <c r="AH124" s="59">
        <v>4</v>
      </c>
      <c r="AI124" s="26" t="s">
        <v>2099</v>
      </c>
      <c r="AJ124" s="82"/>
      <c r="AK124" s="37">
        <v>227</v>
      </c>
      <c r="AL124" s="26">
        <v>4</v>
      </c>
      <c r="AM124" s="26">
        <v>16</v>
      </c>
      <c r="AN124" s="92">
        <v>0.15821810066534092</v>
      </c>
      <c r="AO124" s="26" t="s">
        <v>2173</v>
      </c>
      <c r="AP124" s="81"/>
    </row>
    <row r="125" spans="1:42" ht="29" hidden="1" x14ac:dyDescent="0.35">
      <c r="A125" s="35">
        <v>6</v>
      </c>
      <c r="B125" s="8" t="s">
        <v>1649</v>
      </c>
      <c r="C125" s="8" t="s">
        <v>1680</v>
      </c>
      <c r="D125" s="8" t="s">
        <v>2476</v>
      </c>
      <c r="E125" s="9" t="s">
        <v>1683</v>
      </c>
      <c r="F125" s="90" t="s">
        <v>2446</v>
      </c>
      <c r="G125" s="8">
        <v>3</v>
      </c>
      <c r="H125" s="26"/>
      <c r="I125" s="66" t="s">
        <v>412</v>
      </c>
      <c r="J125" s="202" t="s">
        <v>44</v>
      </c>
      <c r="K125" s="26">
        <v>1975</v>
      </c>
      <c r="L125" s="67">
        <v>542</v>
      </c>
      <c r="M125" s="67"/>
      <c r="N125" s="67">
        <v>196</v>
      </c>
      <c r="O125" s="26"/>
      <c r="P125" s="26" t="s">
        <v>2106</v>
      </c>
      <c r="Q125" s="27">
        <v>0.55737704918032782</v>
      </c>
      <c r="R125" s="26"/>
      <c r="S125" s="60" t="s">
        <v>2095</v>
      </c>
      <c r="T125" s="30"/>
      <c r="U125" s="26">
        <v>1085</v>
      </c>
      <c r="V125" s="28">
        <v>542.5</v>
      </c>
      <c r="W125" s="26">
        <v>64</v>
      </c>
      <c r="X125" s="26">
        <f t="shared" si="1"/>
        <v>768</v>
      </c>
      <c r="Y125" s="71"/>
      <c r="Z125" s="38" t="s">
        <v>2096</v>
      </c>
      <c r="AA125" s="38" t="s">
        <v>2097</v>
      </c>
      <c r="AB125" s="38" t="s">
        <v>2095</v>
      </c>
      <c r="AC125" s="38" t="s">
        <v>2095</v>
      </c>
      <c r="AD125" s="26"/>
      <c r="AE125" s="38" t="s">
        <v>2095</v>
      </c>
      <c r="AF125" s="26" t="s">
        <v>2098</v>
      </c>
      <c r="AG125" s="53" t="s">
        <v>2095</v>
      </c>
      <c r="AH125" s="59">
        <v>4</v>
      </c>
      <c r="AI125" s="26" t="s">
        <v>2099</v>
      </c>
      <c r="AJ125" s="82"/>
      <c r="AK125" s="37">
        <v>227</v>
      </c>
      <c r="AL125" s="26">
        <v>4</v>
      </c>
      <c r="AM125" s="26">
        <v>10</v>
      </c>
      <c r="AN125" s="92">
        <v>0.95110415775757384</v>
      </c>
      <c r="AO125" s="26" t="s">
        <v>2473</v>
      </c>
      <c r="AP125" s="81"/>
    </row>
    <row r="126" spans="1:42" hidden="1" x14ac:dyDescent="0.35">
      <c r="A126" s="35">
        <v>6</v>
      </c>
      <c r="B126" s="8" t="s">
        <v>1649</v>
      </c>
      <c r="C126" s="8" t="s">
        <v>1694</v>
      </c>
      <c r="D126" s="8" t="s">
        <v>2575</v>
      </c>
      <c r="E126" s="9" t="s">
        <v>1698</v>
      </c>
      <c r="F126" s="90" t="s">
        <v>2539</v>
      </c>
      <c r="G126" s="9"/>
      <c r="H126" s="26" t="s">
        <v>2137</v>
      </c>
      <c r="I126" s="66" t="s">
        <v>62</v>
      </c>
      <c r="J126" s="202" t="s">
        <v>37</v>
      </c>
      <c r="K126" s="26">
        <v>1996</v>
      </c>
      <c r="L126" s="67">
        <v>250</v>
      </c>
      <c r="M126" s="67"/>
      <c r="N126" s="67">
        <v>200</v>
      </c>
      <c r="O126" s="26"/>
      <c r="P126" s="26"/>
      <c r="Q126" s="27">
        <v>1</v>
      </c>
      <c r="R126" s="26"/>
      <c r="S126" s="60" t="s">
        <v>2095</v>
      </c>
      <c r="T126" s="30"/>
      <c r="U126" s="26">
        <v>500</v>
      </c>
      <c r="V126" s="28">
        <v>250</v>
      </c>
      <c r="W126" s="26">
        <v>33</v>
      </c>
      <c r="X126" s="26">
        <f t="shared" si="1"/>
        <v>396</v>
      </c>
      <c r="Y126" s="71"/>
      <c r="Z126" s="38" t="s">
        <v>2125</v>
      </c>
      <c r="AA126" s="38" t="s">
        <v>2095</v>
      </c>
      <c r="AB126" s="38" t="s">
        <v>2095</v>
      </c>
      <c r="AC126" s="38" t="s">
        <v>2095</v>
      </c>
      <c r="AD126" s="26"/>
      <c r="AE126" s="38" t="s">
        <v>2095</v>
      </c>
      <c r="AF126" s="26" t="s">
        <v>2098</v>
      </c>
      <c r="AG126" s="53" t="s">
        <v>2095</v>
      </c>
      <c r="AH126" s="59">
        <v>4</v>
      </c>
      <c r="AI126" s="26" t="s">
        <v>2099</v>
      </c>
      <c r="AJ126" s="82"/>
      <c r="AK126" s="37">
        <v>227</v>
      </c>
      <c r="AL126" s="26">
        <v>5</v>
      </c>
      <c r="AM126" s="26">
        <v>7</v>
      </c>
      <c r="AN126" s="92">
        <v>0.74162670353219506</v>
      </c>
      <c r="AO126" s="26" t="s">
        <v>2448</v>
      </c>
      <c r="AP126" s="81"/>
    </row>
    <row r="127" spans="1:42" ht="29" hidden="1" x14ac:dyDescent="0.35">
      <c r="A127" s="20">
        <v>7</v>
      </c>
      <c r="B127" s="9" t="s">
        <v>1083</v>
      </c>
      <c r="C127" s="9" t="s">
        <v>1600</v>
      </c>
      <c r="D127" s="8" t="s">
        <v>2477</v>
      </c>
      <c r="E127" s="9" t="s">
        <v>1604</v>
      </c>
      <c r="F127" s="90" t="s">
        <v>2399</v>
      </c>
      <c r="G127" s="8">
        <v>3</v>
      </c>
      <c r="H127" s="26"/>
      <c r="I127" s="66" t="s">
        <v>486</v>
      </c>
      <c r="J127" s="202" t="s">
        <v>44</v>
      </c>
      <c r="K127" s="26">
        <v>1971</v>
      </c>
      <c r="L127" s="67">
        <v>360</v>
      </c>
      <c r="M127" s="67"/>
      <c r="N127" s="67">
        <v>336</v>
      </c>
      <c r="O127" s="26"/>
      <c r="P127" s="26"/>
      <c r="Q127" s="27">
        <v>0.9882352941176471</v>
      </c>
      <c r="R127" s="26"/>
      <c r="S127" s="60" t="s">
        <v>2107</v>
      </c>
      <c r="T127" s="30"/>
      <c r="U127" s="26">
        <v>1546</v>
      </c>
      <c r="V127" s="28">
        <v>773</v>
      </c>
      <c r="W127" s="26">
        <v>71</v>
      </c>
      <c r="X127" s="26">
        <f t="shared" si="1"/>
        <v>852</v>
      </c>
      <c r="Y127" s="71"/>
      <c r="Z127" s="38" t="s">
        <v>2125</v>
      </c>
      <c r="AA127" s="38" t="s">
        <v>2097</v>
      </c>
      <c r="AB127" s="38" t="s">
        <v>2095</v>
      </c>
      <c r="AC127" s="38" t="s">
        <v>2095</v>
      </c>
      <c r="AD127" s="26"/>
      <c r="AE127" s="38" t="s">
        <v>2129</v>
      </c>
      <c r="AF127" s="26" t="s">
        <v>2098</v>
      </c>
      <c r="AG127" s="53" t="s">
        <v>2095</v>
      </c>
      <c r="AH127" s="59">
        <v>4</v>
      </c>
      <c r="AI127" s="26" t="s">
        <v>2099</v>
      </c>
      <c r="AJ127" s="82"/>
      <c r="AK127" s="37">
        <v>603</v>
      </c>
      <c r="AL127" s="26">
        <v>5</v>
      </c>
      <c r="AM127" s="26">
        <v>11</v>
      </c>
      <c r="AN127" s="92">
        <v>0.41790452528030303</v>
      </c>
      <c r="AO127" s="26" t="s">
        <v>2183</v>
      </c>
      <c r="AP127" s="81"/>
    </row>
    <row r="128" spans="1:42" ht="29" hidden="1" x14ac:dyDescent="0.35">
      <c r="A128" s="35">
        <v>9</v>
      </c>
      <c r="B128" s="8" t="s">
        <v>1083</v>
      </c>
      <c r="C128" s="8" t="s">
        <v>1403</v>
      </c>
      <c r="D128" s="8" t="s">
        <v>2576</v>
      </c>
      <c r="E128" s="9" t="s">
        <v>1407</v>
      </c>
      <c r="F128" s="90" t="s">
        <v>2420</v>
      </c>
      <c r="G128" s="9"/>
      <c r="H128" s="26"/>
      <c r="I128" s="66" t="s">
        <v>36</v>
      </c>
      <c r="J128" s="202" t="s">
        <v>37</v>
      </c>
      <c r="K128" s="26">
        <v>1925</v>
      </c>
      <c r="L128" s="67">
        <v>362</v>
      </c>
      <c r="M128" s="67"/>
      <c r="N128" s="67">
        <v>446</v>
      </c>
      <c r="O128" s="26"/>
      <c r="P128" s="26"/>
      <c r="Q128" s="27">
        <v>0.85245901639344257</v>
      </c>
      <c r="R128" s="26"/>
      <c r="S128" s="60" t="s">
        <v>2107</v>
      </c>
      <c r="T128" s="30"/>
      <c r="U128" s="26">
        <v>1293</v>
      </c>
      <c r="V128" s="28">
        <v>646.5</v>
      </c>
      <c r="W128" s="26">
        <v>58</v>
      </c>
      <c r="X128" s="26">
        <f t="shared" si="1"/>
        <v>696</v>
      </c>
      <c r="Y128" s="71"/>
      <c r="Z128" s="38" t="s">
        <v>2102</v>
      </c>
      <c r="AA128" s="38" t="s">
        <v>2095</v>
      </c>
      <c r="AB128" s="38" t="s">
        <v>2095</v>
      </c>
      <c r="AC128" s="38" t="s">
        <v>2095</v>
      </c>
      <c r="AD128" s="26"/>
      <c r="AE128" s="38" t="s">
        <v>2095</v>
      </c>
      <c r="AF128" s="26" t="s">
        <v>2098</v>
      </c>
      <c r="AG128" s="53" t="s">
        <v>2095</v>
      </c>
      <c r="AH128" s="59">
        <v>4</v>
      </c>
      <c r="AI128" s="26" t="s">
        <v>2099</v>
      </c>
      <c r="AJ128" s="82"/>
      <c r="AK128" s="37">
        <v>1286</v>
      </c>
      <c r="AL128" s="26">
        <v>4</v>
      </c>
      <c r="AM128" s="26">
        <v>16</v>
      </c>
      <c r="AN128" s="92">
        <v>0.46401615838257582</v>
      </c>
      <c r="AO128" s="26" t="s">
        <v>2177</v>
      </c>
      <c r="AP128" s="81"/>
    </row>
    <row r="129" spans="1:42" ht="29" hidden="1" x14ac:dyDescent="0.35">
      <c r="A129" s="35">
        <v>11</v>
      </c>
      <c r="B129" s="8" t="s">
        <v>1083</v>
      </c>
      <c r="C129" s="8" t="s">
        <v>1173</v>
      </c>
      <c r="D129" s="8" t="s">
        <v>2478</v>
      </c>
      <c r="E129" s="9" t="s">
        <v>1176</v>
      </c>
      <c r="F129" s="90" t="s">
        <v>2577</v>
      </c>
      <c r="G129" s="8">
        <v>3</v>
      </c>
      <c r="H129" s="26"/>
      <c r="I129" s="66" t="s">
        <v>432</v>
      </c>
      <c r="J129" s="202" t="s">
        <v>44</v>
      </c>
      <c r="K129" s="26">
        <v>1926</v>
      </c>
      <c r="L129" s="67">
        <v>228</v>
      </c>
      <c r="M129" s="67"/>
      <c r="N129" s="67">
        <v>174</v>
      </c>
      <c r="O129" s="26"/>
      <c r="P129" s="26"/>
      <c r="Q129" s="27">
        <v>0.87804878048780488</v>
      </c>
      <c r="R129" s="26"/>
      <c r="S129" s="60" t="s">
        <v>2107</v>
      </c>
      <c r="T129" s="30"/>
      <c r="U129" s="26">
        <v>652</v>
      </c>
      <c r="V129" s="28">
        <v>326</v>
      </c>
      <c r="W129" s="26">
        <v>47</v>
      </c>
      <c r="X129" s="26">
        <f t="shared" si="1"/>
        <v>564</v>
      </c>
      <c r="Y129" s="71"/>
      <c r="Z129" s="38" t="s">
        <v>2096</v>
      </c>
      <c r="AA129" s="38" t="s">
        <v>2097</v>
      </c>
      <c r="AB129" s="38" t="s">
        <v>2095</v>
      </c>
      <c r="AC129" s="38" t="s">
        <v>2095</v>
      </c>
      <c r="AD129" s="26"/>
      <c r="AE129" s="38" t="s">
        <v>2095</v>
      </c>
      <c r="AF129" s="26" t="s">
        <v>2098</v>
      </c>
      <c r="AG129" s="53" t="s">
        <v>2095</v>
      </c>
      <c r="AH129" s="59">
        <v>4</v>
      </c>
      <c r="AI129" s="26" t="s">
        <v>2099</v>
      </c>
      <c r="AJ129" s="82"/>
      <c r="AK129" s="37">
        <v>479</v>
      </c>
      <c r="AL129" s="26">
        <v>1</v>
      </c>
      <c r="AM129" s="26">
        <v>2</v>
      </c>
      <c r="AN129" s="92">
        <v>1.1757405438087101</v>
      </c>
      <c r="AO129" s="26" t="s">
        <v>2431</v>
      </c>
      <c r="AP129" s="81"/>
    </row>
    <row r="130" spans="1:42" hidden="1" x14ac:dyDescent="0.35">
      <c r="A130" s="35">
        <v>11</v>
      </c>
      <c r="B130" s="8" t="s">
        <v>1083</v>
      </c>
      <c r="C130" s="8" t="s">
        <v>1181</v>
      </c>
      <c r="D130" s="8" t="s">
        <v>2224</v>
      </c>
      <c r="E130" s="9" t="s">
        <v>1184</v>
      </c>
      <c r="F130" s="90" t="s">
        <v>2479</v>
      </c>
      <c r="G130" s="8">
        <v>3</v>
      </c>
      <c r="H130" s="26"/>
      <c r="I130" s="66" t="s">
        <v>62</v>
      </c>
      <c r="J130" s="202" t="s">
        <v>37</v>
      </c>
      <c r="K130" s="26">
        <v>1932</v>
      </c>
      <c r="L130" s="67">
        <v>442</v>
      </c>
      <c r="M130" s="67"/>
      <c r="N130" s="67">
        <v>138</v>
      </c>
      <c r="O130" s="26"/>
      <c r="P130" s="26"/>
      <c r="Q130" s="27">
        <v>0.93103448275862066</v>
      </c>
      <c r="R130" s="26"/>
      <c r="S130" s="60" t="s">
        <v>2107</v>
      </c>
      <c r="T130" s="30"/>
      <c r="U130" s="26">
        <v>977</v>
      </c>
      <c r="V130" s="28">
        <v>488.5</v>
      </c>
      <c r="W130" s="26">
        <v>63</v>
      </c>
      <c r="X130" s="26">
        <f t="shared" si="1"/>
        <v>756</v>
      </c>
      <c r="Y130" s="71"/>
      <c r="Z130" s="38" t="s">
        <v>2096</v>
      </c>
      <c r="AA130" s="38" t="s">
        <v>2097</v>
      </c>
      <c r="AB130" s="38" t="s">
        <v>2095</v>
      </c>
      <c r="AC130" s="38" t="s">
        <v>2095</v>
      </c>
      <c r="AD130" s="26"/>
      <c r="AE130" s="38" t="s">
        <v>2095</v>
      </c>
      <c r="AF130" s="26" t="s">
        <v>2098</v>
      </c>
      <c r="AG130" s="53" t="s">
        <v>2095</v>
      </c>
      <c r="AH130" s="59">
        <v>4</v>
      </c>
      <c r="AI130" s="26" t="s">
        <v>2099</v>
      </c>
      <c r="AJ130" s="82"/>
      <c r="AK130" s="37">
        <v>479</v>
      </c>
      <c r="AL130" s="26">
        <v>3</v>
      </c>
      <c r="AM130" s="26">
        <v>9</v>
      </c>
      <c r="AN130" s="92">
        <v>0.42389120763068183</v>
      </c>
      <c r="AO130" s="26" t="s">
        <v>2193</v>
      </c>
      <c r="AP130" s="81"/>
    </row>
    <row r="131" spans="1:42" hidden="1" x14ac:dyDescent="0.35">
      <c r="A131" s="35">
        <v>11</v>
      </c>
      <c r="B131" s="8" t="s">
        <v>1083</v>
      </c>
      <c r="C131" s="8" t="s">
        <v>1207</v>
      </c>
      <c r="D131" s="8" t="s">
        <v>2578</v>
      </c>
      <c r="E131" s="9" t="s">
        <v>1210</v>
      </c>
      <c r="F131" s="90" t="s">
        <v>2532</v>
      </c>
      <c r="G131" s="9"/>
      <c r="H131" s="26"/>
      <c r="I131" s="66" t="s">
        <v>432</v>
      </c>
      <c r="J131" s="202" t="s">
        <v>44</v>
      </c>
      <c r="K131" s="26">
        <v>1972</v>
      </c>
      <c r="L131" s="67">
        <v>200</v>
      </c>
      <c r="M131" s="67"/>
      <c r="N131" s="67">
        <v>200</v>
      </c>
      <c r="O131" s="26"/>
      <c r="P131" s="26"/>
      <c r="Q131" s="27">
        <v>0.98630136986301364</v>
      </c>
      <c r="R131" s="26"/>
      <c r="S131" s="60" t="s">
        <v>2107</v>
      </c>
      <c r="T131" s="30"/>
      <c r="U131" s="26">
        <v>1056</v>
      </c>
      <c r="V131" s="28">
        <v>528</v>
      </c>
      <c r="W131" s="26">
        <v>63</v>
      </c>
      <c r="X131" s="26">
        <f t="shared" ref="X131:X194" si="2">W131*12</f>
        <v>756</v>
      </c>
      <c r="Y131" s="71"/>
      <c r="Z131" s="38" t="s">
        <v>2171</v>
      </c>
      <c r="AA131" s="38" t="s">
        <v>2095</v>
      </c>
      <c r="AB131" s="38" t="s">
        <v>2126</v>
      </c>
      <c r="AC131" s="38" t="s">
        <v>2095</v>
      </c>
      <c r="AD131" s="26"/>
      <c r="AE131" s="38" t="s">
        <v>2095</v>
      </c>
      <c r="AF131" s="26" t="s">
        <v>2098</v>
      </c>
      <c r="AG131" s="53" t="s">
        <v>2095</v>
      </c>
      <c r="AH131" s="59">
        <v>4</v>
      </c>
      <c r="AI131" s="26" t="s">
        <v>2099</v>
      </c>
      <c r="AJ131" s="82"/>
      <c r="AK131" s="37">
        <v>479</v>
      </c>
      <c r="AL131" s="26">
        <v>1</v>
      </c>
      <c r="AM131" s="26">
        <v>10</v>
      </c>
      <c r="AN131" s="92">
        <v>1.4621635873049244</v>
      </c>
      <c r="AO131" s="26" t="s">
        <v>2221</v>
      </c>
      <c r="AP131" s="81"/>
    </row>
    <row r="132" spans="1:42" hidden="1" x14ac:dyDescent="0.35">
      <c r="A132" s="35">
        <v>11</v>
      </c>
      <c r="B132" s="8" t="s">
        <v>1083</v>
      </c>
      <c r="C132" s="8" t="s">
        <v>1257</v>
      </c>
      <c r="D132" s="8" t="s">
        <v>2579</v>
      </c>
      <c r="E132" s="9" t="s">
        <v>1261</v>
      </c>
      <c r="F132" s="90" t="s">
        <v>2537</v>
      </c>
      <c r="G132" s="9"/>
      <c r="H132" s="26"/>
      <c r="I132" s="66" t="s">
        <v>36</v>
      </c>
      <c r="J132" s="202" t="s">
        <v>37</v>
      </c>
      <c r="K132" s="26">
        <v>1930</v>
      </c>
      <c r="L132" s="67">
        <v>1059</v>
      </c>
      <c r="M132" s="67"/>
      <c r="N132" s="67">
        <v>0</v>
      </c>
      <c r="O132" s="26"/>
      <c r="P132" s="26"/>
      <c r="Q132" s="27">
        <v>0.57983193277310929</v>
      </c>
      <c r="R132" s="26"/>
      <c r="S132" s="60" t="s">
        <v>2107</v>
      </c>
      <c r="T132" s="30"/>
      <c r="U132" s="26">
        <v>2790</v>
      </c>
      <c r="V132" s="28">
        <v>1395</v>
      </c>
      <c r="W132" s="26">
        <v>138</v>
      </c>
      <c r="X132" s="26">
        <f t="shared" si="2"/>
        <v>1656</v>
      </c>
      <c r="Y132" s="71"/>
      <c r="Z132" s="38" t="s">
        <v>2116</v>
      </c>
      <c r="AA132" s="38" t="s">
        <v>2095</v>
      </c>
      <c r="AB132" s="38" t="s">
        <v>2117</v>
      </c>
      <c r="AC132" s="38" t="s">
        <v>2095</v>
      </c>
      <c r="AD132" s="26"/>
      <c r="AE132" s="38" t="s">
        <v>2095</v>
      </c>
      <c r="AF132" s="26" t="s">
        <v>2098</v>
      </c>
      <c r="AG132" s="53" t="s">
        <v>2095</v>
      </c>
      <c r="AH132" s="59">
        <v>4</v>
      </c>
      <c r="AI132" s="26" t="s">
        <v>2099</v>
      </c>
      <c r="AJ132" s="82"/>
      <c r="AK132" s="37">
        <v>479</v>
      </c>
      <c r="AL132" s="26">
        <v>2</v>
      </c>
      <c r="AM132" s="26">
        <v>8</v>
      </c>
      <c r="AN132" s="92">
        <v>1.0084581132140134</v>
      </c>
      <c r="AO132" s="26" t="s">
        <v>2580</v>
      </c>
      <c r="AP132" s="81"/>
    </row>
    <row r="133" spans="1:42" ht="29" hidden="1" x14ac:dyDescent="0.35">
      <c r="A133" s="35">
        <v>11</v>
      </c>
      <c r="B133" s="8" t="s">
        <v>1083</v>
      </c>
      <c r="C133" s="8" t="s">
        <v>1277</v>
      </c>
      <c r="D133" s="8" t="s">
        <v>2581</v>
      </c>
      <c r="E133" s="9" t="s">
        <v>1280</v>
      </c>
      <c r="F133" s="90" t="s">
        <v>2582</v>
      </c>
      <c r="G133" s="9"/>
      <c r="H133" s="26" t="s">
        <v>2105</v>
      </c>
      <c r="I133" s="66" t="s">
        <v>62</v>
      </c>
      <c r="J133" s="202" t="s">
        <v>37</v>
      </c>
      <c r="K133" s="26">
        <v>2010</v>
      </c>
      <c r="L133" s="67">
        <v>220</v>
      </c>
      <c r="M133" s="67"/>
      <c r="N133" s="67">
        <v>356</v>
      </c>
      <c r="O133" s="26"/>
      <c r="P133" s="26"/>
      <c r="Q133" s="27">
        <v>1</v>
      </c>
      <c r="R133" s="26"/>
      <c r="S133" s="60" t="s">
        <v>2107</v>
      </c>
      <c r="T133" s="30"/>
      <c r="U133" s="26">
        <v>855</v>
      </c>
      <c r="V133" s="28">
        <v>427.5</v>
      </c>
      <c r="W133" s="26">
        <v>58</v>
      </c>
      <c r="X133" s="26">
        <f t="shared" si="2"/>
        <v>696</v>
      </c>
      <c r="Y133" s="71"/>
      <c r="Z133" s="38" t="s">
        <v>2125</v>
      </c>
      <c r="AA133" s="38" t="s">
        <v>2095</v>
      </c>
      <c r="AB133" s="38" t="s">
        <v>2126</v>
      </c>
      <c r="AC133" s="38" t="s">
        <v>2095</v>
      </c>
      <c r="AD133" s="26"/>
      <c r="AE133" s="38" t="s">
        <v>2129</v>
      </c>
      <c r="AF133" s="26" t="s">
        <v>2098</v>
      </c>
      <c r="AG133" s="53" t="s">
        <v>2095</v>
      </c>
      <c r="AH133" s="59">
        <v>4</v>
      </c>
      <c r="AI133" s="26" t="s">
        <v>2099</v>
      </c>
      <c r="AJ133" s="82"/>
      <c r="AK133" s="37">
        <v>479</v>
      </c>
      <c r="AL133" s="26">
        <v>0</v>
      </c>
      <c r="AM133" s="26">
        <v>9</v>
      </c>
      <c r="AN133" s="92">
        <v>0.58663721561363635</v>
      </c>
      <c r="AO133" s="26" t="s">
        <v>2193</v>
      </c>
      <c r="AP133" s="81"/>
    </row>
    <row r="134" spans="1:42" hidden="1" x14ac:dyDescent="0.35">
      <c r="A134" s="31">
        <v>13</v>
      </c>
      <c r="B134" s="12" t="s">
        <v>29</v>
      </c>
      <c r="C134" s="12" t="s">
        <v>1003</v>
      </c>
      <c r="D134" s="8" t="s">
        <v>2480</v>
      </c>
      <c r="E134" s="8" t="s">
        <v>1006</v>
      </c>
      <c r="F134" s="90" t="s">
        <v>2583</v>
      </c>
      <c r="G134" s="8">
        <v>3</v>
      </c>
      <c r="H134" s="26"/>
      <c r="I134" s="66" t="s">
        <v>412</v>
      </c>
      <c r="J134" s="202" t="s">
        <v>44</v>
      </c>
      <c r="K134" s="26">
        <v>1957</v>
      </c>
      <c r="L134" s="67">
        <v>400</v>
      </c>
      <c r="M134" s="67"/>
      <c r="N134" s="67">
        <v>370</v>
      </c>
      <c r="O134" s="26"/>
      <c r="P134" s="26"/>
      <c r="Q134" s="27">
        <v>0.70491803278688525</v>
      </c>
      <c r="R134" s="26"/>
      <c r="S134" s="60" t="s">
        <v>2095</v>
      </c>
      <c r="T134" s="30"/>
      <c r="U134" s="26">
        <v>1106</v>
      </c>
      <c r="V134" s="28">
        <v>553</v>
      </c>
      <c r="W134" s="26">
        <v>58</v>
      </c>
      <c r="X134" s="26">
        <f t="shared" si="2"/>
        <v>696</v>
      </c>
      <c r="Y134" s="71"/>
      <c r="Z134" s="38" t="s">
        <v>2096</v>
      </c>
      <c r="AA134" s="38" t="s">
        <v>2097</v>
      </c>
      <c r="AB134" s="38" t="s">
        <v>2095</v>
      </c>
      <c r="AC134" s="38" t="s">
        <v>2095</v>
      </c>
      <c r="AD134" s="26"/>
      <c r="AE134" s="38" t="s">
        <v>2095</v>
      </c>
      <c r="AF134" s="26" t="s">
        <v>2098</v>
      </c>
      <c r="AG134" s="53" t="s">
        <v>2095</v>
      </c>
      <c r="AH134" s="59">
        <v>4</v>
      </c>
      <c r="AI134" s="26" t="s">
        <v>2099</v>
      </c>
      <c r="AJ134" s="82"/>
      <c r="AK134" s="37">
        <v>180</v>
      </c>
      <c r="AL134" s="26">
        <v>5</v>
      </c>
      <c r="AM134" s="26">
        <v>8</v>
      </c>
      <c r="AN134" s="92">
        <v>1.0062421003958335</v>
      </c>
      <c r="AO134" s="26" t="s">
        <v>2260</v>
      </c>
      <c r="AP134" s="81"/>
    </row>
    <row r="135" spans="1:42" hidden="1" x14ac:dyDescent="0.35">
      <c r="A135" s="35">
        <v>14</v>
      </c>
      <c r="B135" s="8" t="s">
        <v>29</v>
      </c>
      <c r="C135" s="8" t="s">
        <v>961</v>
      </c>
      <c r="D135" s="8" t="s">
        <v>2251</v>
      </c>
      <c r="E135" s="9" t="s">
        <v>964</v>
      </c>
      <c r="F135" s="90" t="s">
        <v>2481</v>
      </c>
      <c r="G135" s="8">
        <v>3</v>
      </c>
      <c r="H135" s="26"/>
      <c r="I135" s="66" t="s">
        <v>36</v>
      </c>
      <c r="J135" s="202" t="s">
        <v>37</v>
      </c>
      <c r="K135" s="26">
        <v>1895</v>
      </c>
      <c r="L135" s="67">
        <v>128</v>
      </c>
      <c r="M135" s="67" t="s">
        <v>2253</v>
      </c>
      <c r="N135" s="67">
        <v>150</v>
      </c>
      <c r="O135" s="26"/>
      <c r="P135" s="26"/>
      <c r="Q135" s="27">
        <v>0.4</v>
      </c>
      <c r="R135" s="26"/>
      <c r="S135" s="60" t="s">
        <v>2095</v>
      </c>
      <c r="T135" s="30"/>
      <c r="U135" s="26">
        <v>588</v>
      </c>
      <c r="V135" s="28">
        <v>294</v>
      </c>
      <c r="W135" s="26">
        <v>46</v>
      </c>
      <c r="X135" s="26">
        <f t="shared" si="2"/>
        <v>552</v>
      </c>
      <c r="Y135" s="71"/>
      <c r="Z135" s="38" t="s">
        <v>2096</v>
      </c>
      <c r="AA135" s="38" t="s">
        <v>2097</v>
      </c>
      <c r="AB135" s="38" t="s">
        <v>2095</v>
      </c>
      <c r="AC135" s="38" t="s">
        <v>2095</v>
      </c>
      <c r="AD135" s="26"/>
      <c r="AE135" s="38" t="s">
        <v>2095</v>
      </c>
      <c r="AF135" s="26" t="s">
        <v>2098</v>
      </c>
      <c r="AG135" s="53" t="s">
        <v>2095</v>
      </c>
      <c r="AH135" s="59">
        <v>4</v>
      </c>
      <c r="AI135" s="26" t="s">
        <v>2099</v>
      </c>
      <c r="AJ135" s="82"/>
      <c r="AK135" s="37">
        <v>243</v>
      </c>
      <c r="AL135" s="26">
        <v>1</v>
      </c>
      <c r="AM135" s="26">
        <v>4</v>
      </c>
      <c r="AN135" s="92">
        <v>1.6705928793030305</v>
      </c>
      <c r="AO135" s="26" t="s">
        <v>2250</v>
      </c>
      <c r="AP135" s="81"/>
    </row>
    <row r="136" spans="1:42" ht="43.5" hidden="1" x14ac:dyDescent="0.35">
      <c r="A136" s="34">
        <v>13</v>
      </c>
      <c r="B136" s="12" t="s">
        <v>29</v>
      </c>
      <c r="C136" s="13" t="s">
        <v>1067</v>
      </c>
      <c r="D136" s="8" t="s">
        <v>2241</v>
      </c>
      <c r="E136" s="13" t="s">
        <v>1070</v>
      </c>
      <c r="F136" s="90" t="s">
        <v>2483</v>
      </c>
      <c r="G136" s="8">
        <v>3</v>
      </c>
      <c r="H136" s="26" t="s">
        <v>2105</v>
      </c>
      <c r="I136" s="66" t="s">
        <v>62</v>
      </c>
      <c r="J136" s="202" t="s">
        <v>37</v>
      </c>
      <c r="K136" s="26">
        <v>2016</v>
      </c>
      <c r="L136" s="67">
        <v>135</v>
      </c>
      <c r="M136" s="67"/>
      <c r="N136" s="67">
        <v>341</v>
      </c>
      <c r="O136" s="26"/>
      <c r="P136" s="26"/>
      <c r="Q136" s="27">
        <v>1</v>
      </c>
      <c r="R136" s="26"/>
      <c r="S136" s="60" t="s">
        <v>2095</v>
      </c>
      <c r="T136" s="30"/>
      <c r="U136" s="26">
        <v>225</v>
      </c>
      <c r="V136" s="28">
        <v>112.5</v>
      </c>
      <c r="W136" s="26">
        <v>23</v>
      </c>
      <c r="X136" s="26">
        <f t="shared" si="2"/>
        <v>276</v>
      </c>
      <c r="Y136" s="71"/>
      <c r="Z136" s="38" t="s">
        <v>2243</v>
      </c>
      <c r="AA136" s="38" t="s">
        <v>2097</v>
      </c>
      <c r="AB136" s="38" t="s">
        <v>2095</v>
      </c>
      <c r="AC136" s="38" t="s">
        <v>2095</v>
      </c>
      <c r="AD136" s="26"/>
      <c r="AE136" s="38" t="s">
        <v>2095</v>
      </c>
      <c r="AF136" s="26" t="s">
        <v>2098</v>
      </c>
      <c r="AG136" s="53" t="s">
        <v>2095</v>
      </c>
      <c r="AH136" s="59">
        <v>4</v>
      </c>
      <c r="AI136" s="26" t="s">
        <v>2099</v>
      </c>
      <c r="AJ136" s="82"/>
      <c r="AK136" s="37">
        <v>180</v>
      </c>
      <c r="AL136" s="26">
        <v>3</v>
      </c>
      <c r="AM136" s="26">
        <v>23</v>
      </c>
      <c r="AN136" s="92">
        <v>0.84513511949431819</v>
      </c>
      <c r="AO136" s="26" t="s">
        <v>2134</v>
      </c>
      <c r="AP136" s="81"/>
    </row>
    <row r="137" spans="1:42" hidden="1" x14ac:dyDescent="0.35">
      <c r="A137" s="31">
        <v>17</v>
      </c>
      <c r="B137" s="12" t="s">
        <v>29</v>
      </c>
      <c r="C137" s="12" t="s">
        <v>801</v>
      </c>
      <c r="D137" s="8" t="s">
        <v>2484</v>
      </c>
      <c r="E137" s="8" t="s">
        <v>805</v>
      </c>
      <c r="F137" s="90" t="s">
        <v>2584</v>
      </c>
      <c r="G137" s="8">
        <v>3</v>
      </c>
      <c r="H137" s="26"/>
      <c r="I137" s="66" t="s">
        <v>55</v>
      </c>
      <c r="J137" s="202" t="s">
        <v>44</v>
      </c>
      <c r="K137" s="26">
        <v>1924</v>
      </c>
      <c r="L137" s="67">
        <v>552</v>
      </c>
      <c r="M137" s="67"/>
      <c r="N137" s="67">
        <v>450</v>
      </c>
      <c r="O137" s="26"/>
      <c r="P137" s="26" t="s">
        <v>2106</v>
      </c>
      <c r="Q137" s="27">
        <v>0.40243902439024393</v>
      </c>
      <c r="R137" s="26"/>
      <c r="S137" s="60" t="s">
        <v>2107</v>
      </c>
      <c r="T137" s="30"/>
      <c r="U137" s="26">
        <v>1993</v>
      </c>
      <c r="V137" s="28">
        <v>996.5</v>
      </c>
      <c r="W137" s="26">
        <v>80</v>
      </c>
      <c r="X137" s="26">
        <f t="shared" si="2"/>
        <v>960</v>
      </c>
      <c r="Y137" s="71"/>
      <c r="Z137" s="38" t="s">
        <v>2116</v>
      </c>
      <c r="AA137" s="38" t="s">
        <v>2095</v>
      </c>
      <c r="AB137" s="38" t="s">
        <v>2095</v>
      </c>
      <c r="AC137" s="38" t="s">
        <v>2095</v>
      </c>
      <c r="AD137" s="26"/>
      <c r="AE137" s="38" t="s">
        <v>2095</v>
      </c>
      <c r="AF137" s="26" t="s">
        <v>2098</v>
      </c>
      <c r="AG137" s="53" t="s">
        <v>2201</v>
      </c>
      <c r="AH137" s="59">
        <v>4</v>
      </c>
      <c r="AI137" s="26" t="s">
        <v>2099</v>
      </c>
      <c r="AJ137" s="82"/>
      <c r="AK137" s="37">
        <v>496</v>
      </c>
      <c r="AL137" s="26">
        <v>4</v>
      </c>
      <c r="AM137" s="26">
        <v>6</v>
      </c>
      <c r="AN137" s="92">
        <v>0.98756992339772542</v>
      </c>
      <c r="AO137" s="26" t="s">
        <v>2260</v>
      </c>
      <c r="AP137" s="81"/>
    </row>
    <row r="138" spans="1:42" hidden="1" x14ac:dyDescent="0.35">
      <c r="A138" s="35">
        <v>14</v>
      </c>
      <c r="B138" s="8" t="s">
        <v>29</v>
      </c>
      <c r="C138" s="8" t="s">
        <v>980</v>
      </c>
      <c r="D138" s="8" t="s">
        <v>2485</v>
      </c>
      <c r="E138" s="9" t="s">
        <v>984</v>
      </c>
      <c r="F138" s="90" t="s">
        <v>2503</v>
      </c>
      <c r="G138" s="9">
        <v>3</v>
      </c>
      <c r="H138" s="26" t="s">
        <v>2148</v>
      </c>
      <c r="I138" s="66" t="s">
        <v>55</v>
      </c>
      <c r="J138" s="202" t="s">
        <v>44</v>
      </c>
      <c r="K138" s="26">
        <v>1981</v>
      </c>
      <c r="L138" s="67">
        <v>749</v>
      </c>
      <c r="M138" s="67"/>
      <c r="N138" s="67">
        <v>450</v>
      </c>
      <c r="O138" s="26"/>
      <c r="P138" s="26"/>
      <c r="Q138" s="27">
        <v>0.79831932773109249</v>
      </c>
      <c r="R138" s="26"/>
      <c r="S138" s="60" t="s">
        <v>2095</v>
      </c>
      <c r="T138" s="30"/>
      <c r="U138" s="26">
        <v>2987</v>
      </c>
      <c r="V138" s="28">
        <v>1493.5</v>
      </c>
      <c r="W138" s="26">
        <v>111</v>
      </c>
      <c r="X138" s="26">
        <f t="shared" si="2"/>
        <v>1332</v>
      </c>
      <c r="Y138" s="71"/>
      <c r="Z138" s="38" t="s">
        <v>2116</v>
      </c>
      <c r="AA138" s="38" t="s">
        <v>2095</v>
      </c>
      <c r="AB138" s="38" t="s">
        <v>2095</v>
      </c>
      <c r="AC138" s="38" t="s">
        <v>2095</v>
      </c>
      <c r="AD138" s="26"/>
      <c r="AE138" s="38" t="s">
        <v>2095</v>
      </c>
      <c r="AF138" s="26" t="s">
        <v>2098</v>
      </c>
      <c r="AG138" s="53" t="s">
        <v>2201</v>
      </c>
      <c r="AH138" s="59">
        <v>4</v>
      </c>
      <c r="AI138" s="26" t="s">
        <v>2099</v>
      </c>
      <c r="AJ138" s="82"/>
      <c r="AK138" s="37">
        <v>243</v>
      </c>
      <c r="AL138" s="26">
        <v>4</v>
      </c>
      <c r="AM138" s="26">
        <v>5</v>
      </c>
      <c r="AN138" s="92">
        <v>0.81975792313257378</v>
      </c>
      <c r="AO138" s="26" t="s">
        <v>2250</v>
      </c>
      <c r="AP138" s="81"/>
    </row>
    <row r="139" spans="1:42" hidden="1" x14ac:dyDescent="0.35">
      <c r="A139" s="35">
        <v>15</v>
      </c>
      <c r="B139" s="8" t="s">
        <v>29</v>
      </c>
      <c r="C139" s="8" t="s">
        <v>875</v>
      </c>
      <c r="D139" s="8" t="s">
        <v>2103</v>
      </c>
      <c r="E139" s="9" t="s">
        <v>878</v>
      </c>
      <c r="F139" s="90" t="s">
        <v>2104</v>
      </c>
      <c r="G139" s="8">
        <v>3</v>
      </c>
      <c r="H139" s="26" t="s">
        <v>2105</v>
      </c>
      <c r="I139" s="66" t="s">
        <v>62</v>
      </c>
      <c r="J139" s="202" t="s">
        <v>37</v>
      </c>
      <c r="K139" s="26">
        <v>1997</v>
      </c>
      <c r="L139" s="67">
        <v>300</v>
      </c>
      <c r="M139" s="67"/>
      <c r="N139" s="67">
        <v>205</v>
      </c>
      <c r="O139" s="26"/>
      <c r="P139" s="26" t="s">
        <v>2106</v>
      </c>
      <c r="Q139" s="27">
        <v>1</v>
      </c>
      <c r="R139" s="26"/>
      <c r="S139" s="60" t="s">
        <v>2107</v>
      </c>
      <c r="T139" s="30"/>
      <c r="U139" s="26">
        <v>657</v>
      </c>
      <c r="V139" s="28">
        <v>328.5</v>
      </c>
      <c r="W139" s="26">
        <v>46</v>
      </c>
      <c r="X139" s="26">
        <f t="shared" si="2"/>
        <v>552</v>
      </c>
      <c r="Y139" s="71"/>
      <c r="Z139" s="38" t="s">
        <v>2096</v>
      </c>
      <c r="AA139" s="38" t="s">
        <v>2097</v>
      </c>
      <c r="AB139" s="38" t="s">
        <v>2095</v>
      </c>
      <c r="AC139" s="38" t="s">
        <v>2095</v>
      </c>
      <c r="AD139" s="26"/>
      <c r="AE139" s="38" t="s">
        <v>2095</v>
      </c>
      <c r="AF139" s="26" t="s">
        <v>2098</v>
      </c>
      <c r="AG139" s="53" t="s">
        <v>2095</v>
      </c>
      <c r="AH139" s="59">
        <v>4</v>
      </c>
      <c r="AI139" s="26" t="s">
        <v>2099</v>
      </c>
      <c r="AJ139" s="82"/>
      <c r="AK139" s="37">
        <v>162</v>
      </c>
      <c r="AL139" s="26">
        <v>2</v>
      </c>
      <c r="AM139" s="26">
        <v>26</v>
      </c>
      <c r="AN139" s="92">
        <v>0.95210340612499811</v>
      </c>
      <c r="AO139" s="26" t="s">
        <v>2108</v>
      </c>
      <c r="AP139" s="81"/>
    </row>
    <row r="140" spans="1:42" ht="29" hidden="1" x14ac:dyDescent="0.35">
      <c r="A140" s="35">
        <v>15</v>
      </c>
      <c r="B140" s="8" t="s">
        <v>29</v>
      </c>
      <c r="C140" s="8" t="s">
        <v>879</v>
      </c>
      <c r="D140" s="8" t="s">
        <v>2439</v>
      </c>
      <c r="E140" s="9" t="s">
        <v>882</v>
      </c>
      <c r="F140" s="90" t="s">
        <v>2585</v>
      </c>
      <c r="G140" s="8">
        <v>3</v>
      </c>
      <c r="H140" s="26"/>
      <c r="I140" s="66" t="s">
        <v>412</v>
      </c>
      <c r="J140" s="202" t="s">
        <v>44</v>
      </c>
      <c r="K140" s="26">
        <v>1951</v>
      </c>
      <c r="L140" s="67">
        <v>180</v>
      </c>
      <c r="M140" s="67" t="s">
        <v>2440</v>
      </c>
      <c r="N140" s="67">
        <v>385</v>
      </c>
      <c r="O140" s="26"/>
      <c r="P140" s="26"/>
      <c r="Q140" s="27">
        <v>0.94594594594594594</v>
      </c>
      <c r="R140" s="26"/>
      <c r="S140" s="60" t="s">
        <v>2095</v>
      </c>
      <c r="T140" s="30"/>
      <c r="U140" s="26">
        <v>577</v>
      </c>
      <c r="V140" s="28">
        <v>288.5</v>
      </c>
      <c r="W140" s="26">
        <v>31</v>
      </c>
      <c r="X140" s="26">
        <f t="shared" si="2"/>
        <v>372</v>
      </c>
      <c r="Y140" s="71"/>
      <c r="Z140" s="38" t="s">
        <v>2096</v>
      </c>
      <c r="AA140" s="38" t="s">
        <v>2097</v>
      </c>
      <c r="AB140" s="38" t="s">
        <v>2095</v>
      </c>
      <c r="AC140" s="38" t="s">
        <v>2095</v>
      </c>
      <c r="AD140" s="26"/>
      <c r="AE140" s="38" t="s">
        <v>2095</v>
      </c>
      <c r="AF140" s="26" t="s">
        <v>2098</v>
      </c>
      <c r="AG140" s="53" t="s">
        <v>2095</v>
      </c>
      <c r="AH140" s="59">
        <v>4</v>
      </c>
      <c r="AI140" s="26" t="s">
        <v>2099</v>
      </c>
      <c r="AJ140" s="82"/>
      <c r="AK140" s="37">
        <v>162</v>
      </c>
      <c r="AL140" s="26">
        <v>3</v>
      </c>
      <c r="AM140" s="26">
        <v>3</v>
      </c>
      <c r="AN140" s="92">
        <v>0.75906047793181819</v>
      </c>
      <c r="AO140" s="26" t="s">
        <v>2441</v>
      </c>
      <c r="AP140" s="81"/>
    </row>
    <row r="141" spans="1:42" hidden="1" x14ac:dyDescent="0.35">
      <c r="A141" s="35">
        <v>15</v>
      </c>
      <c r="B141" s="8" t="s">
        <v>29</v>
      </c>
      <c r="C141" s="8" t="s">
        <v>883</v>
      </c>
      <c r="D141" s="8" t="s">
        <v>2586</v>
      </c>
      <c r="E141" s="9" t="s">
        <v>886</v>
      </c>
      <c r="F141" s="90" t="s">
        <v>2104</v>
      </c>
      <c r="G141" s="9"/>
      <c r="H141" s="26"/>
      <c r="I141" s="66" t="s">
        <v>36</v>
      </c>
      <c r="J141" s="202" t="s">
        <v>37</v>
      </c>
      <c r="K141" s="26">
        <v>1967</v>
      </c>
      <c r="L141" s="67">
        <v>527</v>
      </c>
      <c r="M141" s="67"/>
      <c r="N141" s="67">
        <v>650</v>
      </c>
      <c r="O141" s="26"/>
      <c r="P141" s="26"/>
      <c r="Q141" s="27">
        <v>0.9726027397260274</v>
      </c>
      <c r="R141" s="26"/>
      <c r="S141" s="60" t="s">
        <v>2095</v>
      </c>
      <c r="T141" s="30"/>
      <c r="U141" s="26">
        <v>1407</v>
      </c>
      <c r="V141" s="28">
        <v>703.5</v>
      </c>
      <c r="W141" s="26">
        <v>66</v>
      </c>
      <c r="X141" s="26">
        <f t="shared" si="2"/>
        <v>792</v>
      </c>
      <c r="Y141" s="71"/>
      <c r="Z141" s="38" t="s">
        <v>2171</v>
      </c>
      <c r="AA141" s="38" t="s">
        <v>2095</v>
      </c>
      <c r="AB141" s="38" t="s">
        <v>2126</v>
      </c>
      <c r="AC141" s="38" t="s">
        <v>2095</v>
      </c>
      <c r="AD141" s="26"/>
      <c r="AE141" s="38" t="s">
        <v>2095</v>
      </c>
      <c r="AF141" s="26" t="s">
        <v>2098</v>
      </c>
      <c r="AG141" s="53" t="s">
        <v>2095</v>
      </c>
      <c r="AH141" s="59">
        <v>4</v>
      </c>
      <c r="AI141" s="26" t="s">
        <v>2099</v>
      </c>
      <c r="AJ141" s="82"/>
      <c r="AK141" s="37">
        <v>162</v>
      </c>
      <c r="AL141" s="26">
        <v>3</v>
      </c>
      <c r="AM141" s="26">
        <v>10</v>
      </c>
      <c r="AN141" s="92">
        <v>0.69320878753787885</v>
      </c>
      <c r="AO141" s="26" t="s">
        <v>2260</v>
      </c>
      <c r="AP141" s="81"/>
    </row>
    <row r="142" spans="1:42" hidden="1" x14ac:dyDescent="0.35">
      <c r="A142" s="35">
        <v>15</v>
      </c>
      <c r="B142" s="8" t="s">
        <v>29</v>
      </c>
      <c r="C142" s="8" t="s">
        <v>914</v>
      </c>
      <c r="D142" s="8" t="s">
        <v>2587</v>
      </c>
      <c r="E142" s="9" t="s">
        <v>918</v>
      </c>
      <c r="F142" s="90" t="s">
        <v>2457</v>
      </c>
      <c r="G142" s="9"/>
      <c r="H142" s="26"/>
      <c r="I142" s="66" t="s">
        <v>36</v>
      </c>
      <c r="J142" s="202" t="s">
        <v>37</v>
      </c>
      <c r="K142" s="26">
        <v>1903</v>
      </c>
      <c r="L142" s="67">
        <v>830</v>
      </c>
      <c r="M142" s="67"/>
      <c r="N142" s="67">
        <v>508</v>
      </c>
      <c r="O142" s="26"/>
      <c r="P142" s="26" t="s">
        <v>2106</v>
      </c>
      <c r="Q142" s="27">
        <v>0.95238095238095233</v>
      </c>
      <c r="R142" s="26"/>
      <c r="S142" s="60" t="s">
        <v>2095</v>
      </c>
      <c r="T142" s="30"/>
      <c r="U142" s="26">
        <v>2392</v>
      </c>
      <c r="V142" s="28">
        <v>1196</v>
      </c>
      <c r="W142" s="26">
        <v>104</v>
      </c>
      <c r="X142" s="26">
        <f t="shared" si="2"/>
        <v>1248</v>
      </c>
      <c r="Y142" s="71"/>
      <c r="Z142" s="38" t="s">
        <v>2102</v>
      </c>
      <c r="AA142" s="38" t="s">
        <v>2095</v>
      </c>
      <c r="AB142" s="38" t="s">
        <v>2095</v>
      </c>
      <c r="AC142" s="38" t="s">
        <v>2095</v>
      </c>
      <c r="AD142" s="26"/>
      <c r="AE142" s="38" t="s">
        <v>2095</v>
      </c>
      <c r="AF142" s="26" t="s">
        <v>2098</v>
      </c>
      <c r="AG142" s="53" t="s">
        <v>2095</v>
      </c>
      <c r="AH142" s="59">
        <v>4</v>
      </c>
      <c r="AI142" s="26" t="s">
        <v>2099</v>
      </c>
      <c r="AJ142" s="82"/>
      <c r="AK142" s="37">
        <v>162</v>
      </c>
      <c r="AL142" s="26">
        <v>1</v>
      </c>
      <c r="AM142" s="26">
        <v>5</v>
      </c>
      <c r="AN142" s="92">
        <v>0.10578722149090891</v>
      </c>
      <c r="AO142" s="26" t="s">
        <v>2260</v>
      </c>
      <c r="AP142" s="81"/>
    </row>
    <row r="143" spans="1:42" hidden="1" x14ac:dyDescent="0.35">
      <c r="A143" s="35">
        <v>15</v>
      </c>
      <c r="B143" s="8" t="s">
        <v>29</v>
      </c>
      <c r="C143" s="8" t="s">
        <v>928</v>
      </c>
      <c r="D143" s="8" t="s">
        <v>2588</v>
      </c>
      <c r="E143" s="9" t="s">
        <v>932</v>
      </c>
      <c r="F143" s="90" t="s">
        <v>2104</v>
      </c>
      <c r="G143" s="9"/>
      <c r="H143" s="26" t="s">
        <v>2105</v>
      </c>
      <c r="I143" s="66" t="s">
        <v>62</v>
      </c>
      <c r="J143" s="202" t="s">
        <v>37</v>
      </c>
      <c r="K143" s="26">
        <v>2009</v>
      </c>
      <c r="L143" s="67">
        <v>555</v>
      </c>
      <c r="M143" s="67"/>
      <c r="N143" s="67">
        <v>284</v>
      </c>
      <c r="O143" s="26"/>
      <c r="P143" s="26"/>
      <c r="Q143" s="27">
        <v>1</v>
      </c>
      <c r="R143" s="26"/>
      <c r="S143" s="60" t="s">
        <v>2107</v>
      </c>
      <c r="T143" s="30"/>
      <c r="U143" s="26">
        <v>1361</v>
      </c>
      <c r="V143" s="28">
        <v>680.5</v>
      </c>
      <c r="W143" s="26">
        <v>60</v>
      </c>
      <c r="X143" s="26">
        <f t="shared" si="2"/>
        <v>720</v>
      </c>
      <c r="Y143" s="71"/>
      <c r="Z143" s="38" t="s">
        <v>2116</v>
      </c>
      <c r="AA143" s="38" t="s">
        <v>2095</v>
      </c>
      <c r="AB143" s="38" t="s">
        <v>2126</v>
      </c>
      <c r="AC143" s="38" t="s">
        <v>2095</v>
      </c>
      <c r="AD143" s="26"/>
      <c r="AE143" s="38" t="s">
        <v>2095</v>
      </c>
      <c r="AF143" s="26" t="s">
        <v>2098</v>
      </c>
      <c r="AG143" s="53" t="s">
        <v>2095</v>
      </c>
      <c r="AH143" s="59">
        <v>4</v>
      </c>
      <c r="AI143" s="26" t="s">
        <v>2099</v>
      </c>
      <c r="AJ143" s="82"/>
      <c r="AK143" s="37">
        <v>162</v>
      </c>
      <c r="AL143" s="26">
        <v>2</v>
      </c>
      <c r="AM143" s="26">
        <v>26</v>
      </c>
      <c r="AN143" s="92">
        <v>1.0767510147935586</v>
      </c>
      <c r="AO143" s="26" t="s">
        <v>2589</v>
      </c>
      <c r="AP143" s="81"/>
    </row>
    <row r="144" spans="1:42" ht="43.5" hidden="1" x14ac:dyDescent="0.35">
      <c r="A144" s="35">
        <v>15</v>
      </c>
      <c r="B144" s="8" t="s">
        <v>29</v>
      </c>
      <c r="C144" s="8" t="s">
        <v>933</v>
      </c>
      <c r="D144" s="8" t="s">
        <v>2590</v>
      </c>
      <c r="E144" s="9" t="s">
        <v>937</v>
      </c>
      <c r="F144" s="90" t="s">
        <v>2483</v>
      </c>
      <c r="G144" s="9"/>
      <c r="H144" s="26"/>
      <c r="I144" s="66" t="s">
        <v>486</v>
      </c>
      <c r="J144" s="202" t="s">
        <v>44</v>
      </c>
      <c r="K144" s="26">
        <v>1930</v>
      </c>
      <c r="L144" s="67" t="e">
        <v>#N/A</v>
      </c>
      <c r="M144" s="67"/>
      <c r="N144" s="67">
        <v>494</v>
      </c>
      <c r="O144" s="26"/>
      <c r="P144" s="26" t="s">
        <v>2106</v>
      </c>
      <c r="Q144" s="27">
        <v>0.64634146341463417</v>
      </c>
      <c r="R144" s="26"/>
      <c r="S144" s="60" t="s">
        <v>2095</v>
      </c>
      <c r="T144" s="30"/>
      <c r="U144" s="26">
        <v>1830</v>
      </c>
      <c r="V144" s="28">
        <v>915</v>
      </c>
      <c r="W144" s="26">
        <v>66</v>
      </c>
      <c r="X144" s="26">
        <f t="shared" si="2"/>
        <v>792</v>
      </c>
      <c r="Y144" s="71"/>
      <c r="Z144" s="38" t="s">
        <v>2102</v>
      </c>
      <c r="AA144" s="38" t="s">
        <v>2095</v>
      </c>
      <c r="AB144" s="38" t="s">
        <v>2095</v>
      </c>
      <c r="AC144" s="38" t="s">
        <v>2095</v>
      </c>
      <c r="AD144" s="26"/>
      <c r="AE144" s="38" t="s">
        <v>2095</v>
      </c>
      <c r="AF144" s="26" t="s">
        <v>2098</v>
      </c>
      <c r="AG144" s="53" t="s">
        <v>2095</v>
      </c>
      <c r="AH144" s="59">
        <v>4</v>
      </c>
      <c r="AI144" s="26" t="s">
        <v>2099</v>
      </c>
      <c r="AJ144" s="82"/>
      <c r="AK144" s="37">
        <v>162</v>
      </c>
      <c r="AL144" s="26">
        <v>10</v>
      </c>
      <c r="AM144" s="26">
        <v>10</v>
      </c>
      <c r="AN144" s="92">
        <v>0.47342256490530304</v>
      </c>
      <c r="AO144" s="26" t="s">
        <v>2238</v>
      </c>
      <c r="AP144" s="81"/>
    </row>
    <row r="145" spans="1:42" ht="29" hidden="1" x14ac:dyDescent="0.35">
      <c r="A145" s="31">
        <v>17</v>
      </c>
      <c r="B145" s="12" t="s">
        <v>29</v>
      </c>
      <c r="C145" s="12" t="s">
        <v>771</v>
      </c>
      <c r="D145" s="8" t="s">
        <v>2591</v>
      </c>
      <c r="E145" s="8" t="s">
        <v>774</v>
      </c>
      <c r="F145" s="90" t="s">
        <v>2592</v>
      </c>
      <c r="G145" s="8"/>
      <c r="H145" s="26" t="s">
        <v>2105</v>
      </c>
      <c r="I145" s="66" t="s">
        <v>62</v>
      </c>
      <c r="J145" s="202" t="s">
        <v>37</v>
      </c>
      <c r="K145" s="26">
        <v>1994</v>
      </c>
      <c r="L145" s="67">
        <v>460</v>
      </c>
      <c r="M145" s="67"/>
      <c r="N145" s="67">
        <v>353</v>
      </c>
      <c r="O145" s="26"/>
      <c r="P145" s="26" t="s">
        <v>2106</v>
      </c>
      <c r="Q145" s="27">
        <v>1</v>
      </c>
      <c r="R145" s="26"/>
      <c r="S145" s="60" t="s">
        <v>2107</v>
      </c>
      <c r="T145" s="30"/>
      <c r="U145" s="26">
        <v>1139</v>
      </c>
      <c r="V145" s="28">
        <v>569.5</v>
      </c>
      <c r="W145" s="26">
        <v>55</v>
      </c>
      <c r="X145" s="26">
        <f t="shared" si="2"/>
        <v>660</v>
      </c>
      <c r="Y145" s="71"/>
      <c r="Z145" s="38" t="s">
        <v>2125</v>
      </c>
      <c r="AA145" s="38" t="s">
        <v>2095</v>
      </c>
      <c r="AB145" s="38" t="s">
        <v>2126</v>
      </c>
      <c r="AC145" s="38" t="s">
        <v>2095</v>
      </c>
      <c r="AD145" s="26"/>
      <c r="AE145" s="38" t="s">
        <v>2129</v>
      </c>
      <c r="AF145" s="26" t="s">
        <v>2277</v>
      </c>
      <c r="AG145" s="53" t="s">
        <v>2095</v>
      </c>
      <c r="AH145" s="59">
        <v>4</v>
      </c>
      <c r="AI145" s="26" t="s">
        <v>2099</v>
      </c>
      <c r="AJ145" s="82"/>
      <c r="AK145" s="37">
        <v>496</v>
      </c>
      <c r="AL145" s="26">
        <v>3</v>
      </c>
      <c r="AM145" s="26">
        <v>5</v>
      </c>
      <c r="AN145" s="92">
        <v>0.29566805148105868</v>
      </c>
      <c r="AO145" s="26" t="s">
        <v>2257</v>
      </c>
      <c r="AP145" s="81"/>
    </row>
    <row r="146" spans="1:42" hidden="1" x14ac:dyDescent="0.35">
      <c r="A146" s="31">
        <v>17</v>
      </c>
      <c r="B146" s="12" t="s">
        <v>29</v>
      </c>
      <c r="C146" s="12" t="s">
        <v>781</v>
      </c>
      <c r="D146" s="8" t="s">
        <v>2488</v>
      </c>
      <c r="E146" s="8" t="s">
        <v>784</v>
      </c>
      <c r="F146" s="90" t="s">
        <v>2593</v>
      </c>
      <c r="G146" s="8">
        <v>3</v>
      </c>
      <c r="H146" s="26" t="s">
        <v>2105</v>
      </c>
      <c r="I146" s="66" t="s">
        <v>36</v>
      </c>
      <c r="J146" s="202" t="s">
        <v>37</v>
      </c>
      <c r="K146" s="26">
        <v>1993</v>
      </c>
      <c r="L146" s="67">
        <v>262</v>
      </c>
      <c r="M146" s="67"/>
      <c r="N146" s="67">
        <v>205</v>
      </c>
      <c r="O146" s="26"/>
      <c r="P146" s="26" t="s">
        <v>2106</v>
      </c>
      <c r="Q146" s="27">
        <v>1</v>
      </c>
      <c r="R146" s="26"/>
      <c r="S146" s="60" t="s">
        <v>2107</v>
      </c>
      <c r="T146" s="30"/>
      <c r="U146" s="26">
        <v>611</v>
      </c>
      <c r="V146" s="28">
        <v>305.5</v>
      </c>
      <c r="W146" s="26">
        <v>42</v>
      </c>
      <c r="X146" s="26">
        <f t="shared" si="2"/>
        <v>504</v>
      </c>
      <c r="Y146" s="71"/>
      <c r="Z146" s="38" t="s">
        <v>2096</v>
      </c>
      <c r="AA146" s="38" t="s">
        <v>2097</v>
      </c>
      <c r="AB146" s="38" t="s">
        <v>2095</v>
      </c>
      <c r="AC146" s="38" t="s">
        <v>2095</v>
      </c>
      <c r="AD146" s="26"/>
      <c r="AE146" s="38" t="s">
        <v>2095</v>
      </c>
      <c r="AF146" s="26" t="s">
        <v>2277</v>
      </c>
      <c r="AG146" s="53" t="s">
        <v>2095</v>
      </c>
      <c r="AH146" s="59">
        <v>4</v>
      </c>
      <c r="AI146" s="26" t="s">
        <v>2099</v>
      </c>
      <c r="AJ146" s="82"/>
      <c r="AK146" s="37">
        <v>496</v>
      </c>
      <c r="AL146" s="26">
        <v>3</v>
      </c>
      <c r="AM146" s="26">
        <v>11</v>
      </c>
      <c r="AN146" s="92">
        <v>0.67843536525378789</v>
      </c>
      <c r="AO146" s="26" t="s">
        <v>2257</v>
      </c>
      <c r="AP146" s="81"/>
    </row>
    <row r="147" spans="1:42" ht="29" hidden="1" x14ac:dyDescent="0.35">
      <c r="A147" s="35">
        <v>10</v>
      </c>
      <c r="B147" s="8" t="s">
        <v>1083</v>
      </c>
      <c r="C147" s="8" t="s">
        <v>1341</v>
      </c>
      <c r="D147" s="8" t="s">
        <v>2213</v>
      </c>
      <c r="E147" s="9" t="s">
        <v>1345</v>
      </c>
      <c r="F147" s="90" t="s">
        <v>2489</v>
      </c>
      <c r="G147" s="9">
        <v>1</v>
      </c>
      <c r="H147" s="26"/>
      <c r="I147" s="66" t="s">
        <v>55</v>
      </c>
      <c r="J147" s="202" t="s">
        <v>44</v>
      </c>
      <c r="K147" s="26">
        <v>1928</v>
      </c>
      <c r="L147" s="67">
        <v>504</v>
      </c>
      <c r="M147" s="67"/>
      <c r="N147" s="67">
        <v>500</v>
      </c>
      <c r="O147" s="26"/>
      <c r="P147" s="26"/>
      <c r="Q147" s="27">
        <v>0.43609022556390975</v>
      </c>
      <c r="R147" s="26"/>
      <c r="S147" s="60" t="s">
        <v>2095</v>
      </c>
      <c r="T147" s="30"/>
      <c r="U147" s="26">
        <v>3013</v>
      </c>
      <c r="V147" s="28">
        <v>1506.5</v>
      </c>
      <c r="W147" s="26">
        <v>113</v>
      </c>
      <c r="X147" s="26">
        <f t="shared" si="2"/>
        <v>1356</v>
      </c>
      <c r="Y147" s="71"/>
      <c r="Z147" s="38" t="s">
        <v>2102</v>
      </c>
      <c r="AA147" s="38" t="s">
        <v>2095</v>
      </c>
      <c r="AB147" s="38" t="s">
        <v>2095</v>
      </c>
      <c r="AC147" s="38" t="s">
        <v>2127</v>
      </c>
      <c r="AD147" s="26" t="s">
        <v>2186</v>
      </c>
      <c r="AE147" s="38" t="s">
        <v>2095</v>
      </c>
      <c r="AF147" s="26" t="s">
        <v>2098</v>
      </c>
      <c r="AG147" s="53" t="s">
        <v>2201</v>
      </c>
      <c r="AH147" s="59">
        <v>6</v>
      </c>
      <c r="AI147" s="26" t="s">
        <v>2130</v>
      </c>
      <c r="AJ147" s="82"/>
      <c r="AK147" s="37">
        <v>822</v>
      </c>
      <c r="AL147" s="26">
        <v>1</v>
      </c>
      <c r="AM147" s="26">
        <v>15</v>
      </c>
      <c r="AN147" s="92">
        <v>0.44367230418749809</v>
      </c>
      <c r="AO147" s="26" t="s">
        <v>2215</v>
      </c>
      <c r="AP147" s="81"/>
    </row>
    <row r="148" spans="1:42" hidden="1" x14ac:dyDescent="0.35">
      <c r="A148" s="31">
        <v>17</v>
      </c>
      <c r="B148" s="12" t="s">
        <v>29</v>
      </c>
      <c r="C148" s="12" t="s">
        <v>815</v>
      </c>
      <c r="D148" s="8" t="s">
        <v>2594</v>
      </c>
      <c r="E148" s="8" t="s">
        <v>819</v>
      </c>
      <c r="F148" s="90" t="s">
        <v>2593</v>
      </c>
      <c r="G148" s="8"/>
      <c r="H148" s="26"/>
      <c r="I148" s="66" t="s">
        <v>55</v>
      </c>
      <c r="J148" s="202" t="s">
        <v>44</v>
      </c>
      <c r="K148" s="26">
        <v>1905</v>
      </c>
      <c r="L148" s="67">
        <v>426</v>
      </c>
      <c r="M148" s="67"/>
      <c r="N148" s="67">
        <v>593</v>
      </c>
      <c r="O148" s="26"/>
      <c r="P148" s="26"/>
      <c r="Q148" s="27">
        <v>0.76033057851239672</v>
      </c>
      <c r="R148" s="26"/>
      <c r="S148" s="60" t="s">
        <v>2107</v>
      </c>
      <c r="T148" s="30"/>
      <c r="U148" s="26">
        <v>2767</v>
      </c>
      <c r="V148" s="28">
        <v>1383.5</v>
      </c>
      <c r="W148" s="26">
        <v>140</v>
      </c>
      <c r="X148" s="26">
        <f t="shared" si="2"/>
        <v>1680</v>
      </c>
      <c r="Y148" s="71"/>
      <c r="Z148" s="38" t="s">
        <v>2102</v>
      </c>
      <c r="AA148" s="38" t="s">
        <v>2095</v>
      </c>
      <c r="AB148" s="38" t="s">
        <v>2095</v>
      </c>
      <c r="AC148" s="38" t="s">
        <v>2095</v>
      </c>
      <c r="AD148" s="26"/>
      <c r="AE148" s="38" t="s">
        <v>2095</v>
      </c>
      <c r="AF148" s="26" t="s">
        <v>2098</v>
      </c>
      <c r="AG148" s="53" t="s">
        <v>2095</v>
      </c>
      <c r="AH148" s="59">
        <v>4</v>
      </c>
      <c r="AI148" s="26" t="s">
        <v>2099</v>
      </c>
      <c r="AJ148" s="82"/>
      <c r="AK148" s="37">
        <v>496</v>
      </c>
      <c r="AL148" s="26">
        <v>3</v>
      </c>
      <c r="AM148" s="26">
        <v>11</v>
      </c>
      <c r="AN148" s="92">
        <v>0.69078150223484658</v>
      </c>
      <c r="AO148" s="26" t="s">
        <v>2257</v>
      </c>
      <c r="AP148" s="81"/>
    </row>
    <row r="149" spans="1:42" hidden="1" x14ac:dyDescent="0.35">
      <c r="A149" s="31">
        <v>19</v>
      </c>
      <c r="B149" s="12" t="s">
        <v>29</v>
      </c>
      <c r="C149" s="12" t="s">
        <v>667</v>
      </c>
      <c r="D149" s="8" t="s">
        <v>2595</v>
      </c>
      <c r="E149" s="8" t="s">
        <v>671</v>
      </c>
      <c r="F149" s="90" t="s">
        <v>2412</v>
      </c>
      <c r="G149" s="8"/>
      <c r="H149" s="26"/>
      <c r="I149" s="66" t="s">
        <v>36</v>
      </c>
      <c r="J149" s="202" t="s">
        <v>37</v>
      </c>
      <c r="K149" s="26">
        <v>1956</v>
      </c>
      <c r="L149" s="67">
        <v>756</v>
      </c>
      <c r="M149" s="67"/>
      <c r="N149" s="67">
        <v>410</v>
      </c>
      <c r="O149" s="26"/>
      <c r="P149" s="26"/>
      <c r="Q149" s="27">
        <v>0.96</v>
      </c>
      <c r="R149" s="26"/>
      <c r="S149" s="60" t="s">
        <v>2107</v>
      </c>
      <c r="T149" s="30"/>
      <c r="U149" s="26">
        <v>1248</v>
      </c>
      <c r="V149" s="28">
        <v>624</v>
      </c>
      <c r="W149" s="26">
        <v>61</v>
      </c>
      <c r="X149" s="26">
        <f t="shared" si="2"/>
        <v>732</v>
      </c>
      <c r="Y149" s="71"/>
      <c r="Z149" s="38" t="s">
        <v>2133</v>
      </c>
      <c r="AA149" s="38" t="s">
        <v>2095</v>
      </c>
      <c r="AB149" s="38" t="s">
        <v>2095</v>
      </c>
      <c r="AC149" s="38" t="s">
        <v>2095</v>
      </c>
      <c r="AD149" s="26"/>
      <c r="AE149" s="38" t="s">
        <v>2129</v>
      </c>
      <c r="AF149" s="26" t="s">
        <v>2277</v>
      </c>
      <c r="AG149" s="53" t="s">
        <v>2095</v>
      </c>
      <c r="AH149" s="59">
        <v>4</v>
      </c>
      <c r="AI149" s="26" t="s">
        <v>2099</v>
      </c>
      <c r="AJ149" s="82"/>
      <c r="AK149" s="37">
        <v>566</v>
      </c>
      <c r="AL149" s="26">
        <v>2</v>
      </c>
      <c r="AM149" s="26">
        <v>8</v>
      </c>
      <c r="AN149" s="92">
        <v>1.4435590312026496</v>
      </c>
      <c r="AO149" s="26" t="s">
        <v>2280</v>
      </c>
      <c r="AP149" s="81"/>
    </row>
    <row r="150" spans="1:42" hidden="1" x14ac:dyDescent="0.35">
      <c r="A150" s="31">
        <v>19</v>
      </c>
      <c r="B150" s="12" t="s">
        <v>29</v>
      </c>
      <c r="C150" s="12" t="s">
        <v>699</v>
      </c>
      <c r="D150" s="8" t="s">
        <v>2596</v>
      </c>
      <c r="E150" s="8" t="s">
        <v>703</v>
      </c>
      <c r="F150" s="90" t="s">
        <v>2552</v>
      </c>
      <c r="G150" s="8"/>
      <c r="H150" s="26" t="s">
        <v>2105</v>
      </c>
      <c r="I150" s="66" t="s">
        <v>62</v>
      </c>
      <c r="J150" s="202" t="s">
        <v>37</v>
      </c>
      <c r="K150" s="26">
        <v>2009</v>
      </c>
      <c r="L150" s="67">
        <v>235</v>
      </c>
      <c r="M150" s="67"/>
      <c r="N150" s="67">
        <v>333</v>
      </c>
      <c r="O150" s="26"/>
      <c r="P150" s="26"/>
      <c r="Q150" s="27">
        <v>1</v>
      </c>
      <c r="R150" s="26"/>
      <c r="S150" s="60" t="s">
        <v>2095</v>
      </c>
      <c r="T150" s="30"/>
      <c r="U150" s="26">
        <v>681</v>
      </c>
      <c r="V150" s="28">
        <v>340.5</v>
      </c>
      <c r="W150" s="26">
        <v>41</v>
      </c>
      <c r="X150" s="26">
        <f t="shared" si="2"/>
        <v>492</v>
      </c>
      <c r="Y150" s="71"/>
      <c r="Z150" s="38" t="s">
        <v>2096</v>
      </c>
      <c r="AA150" s="38" t="s">
        <v>2095</v>
      </c>
      <c r="AB150" s="38" t="s">
        <v>2126</v>
      </c>
      <c r="AC150" s="38" t="s">
        <v>2095</v>
      </c>
      <c r="AD150" s="26"/>
      <c r="AE150" s="38" t="s">
        <v>2095</v>
      </c>
      <c r="AF150" s="26" t="s">
        <v>2098</v>
      </c>
      <c r="AG150" s="53" t="s">
        <v>2095</v>
      </c>
      <c r="AH150" s="59">
        <v>4</v>
      </c>
      <c r="AI150" s="26" t="s">
        <v>2099</v>
      </c>
      <c r="AJ150" s="82"/>
      <c r="AK150" s="37">
        <v>566</v>
      </c>
      <c r="AL150" s="26">
        <v>3</v>
      </c>
      <c r="AM150" s="26">
        <v>3</v>
      </c>
      <c r="AN150" s="92">
        <v>2.3933357869886174</v>
      </c>
      <c r="AO150" s="26" t="s">
        <v>2461</v>
      </c>
      <c r="AP150" s="81"/>
    </row>
    <row r="151" spans="1:42" hidden="1" x14ac:dyDescent="0.35">
      <c r="A151" s="31">
        <v>20</v>
      </c>
      <c r="B151" s="12" t="s">
        <v>29</v>
      </c>
      <c r="C151" s="12" t="s">
        <v>616</v>
      </c>
      <c r="D151" s="8" t="s">
        <v>2289</v>
      </c>
      <c r="E151" s="8" t="s">
        <v>619</v>
      </c>
      <c r="F151" s="90" t="s">
        <v>2459</v>
      </c>
      <c r="G151" s="8">
        <v>3</v>
      </c>
      <c r="H151" s="26"/>
      <c r="I151" s="66" t="s">
        <v>36</v>
      </c>
      <c r="J151" s="202" t="s">
        <v>37</v>
      </c>
      <c r="K151" s="26">
        <v>1925</v>
      </c>
      <c r="L151" s="67">
        <v>138</v>
      </c>
      <c r="M151" s="67"/>
      <c r="N151" s="67">
        <v>304</v>
      </c>
      <c r="O151" s="26"/>
      <c r="P151" s="26"/>
      <c r="Q151" s="27">
        <v>0.95081967213114749</v>
      </c>
      <c r="R151" s="26"/>
      <c r="S151" s="60" t="s">
        <v>2107</v>
      </c>
      <c r="T151" s="30"/>
      <c r="U151" s="26">
        <v>890</v>
      </c>
      <c r="V151" s="28">
        <v>445</v>
      </c>
      <c r="W151" s="26">
        <v>69</v>
      </c>
      <c r="X151" s="26">
        <f t="shared" si="2"/>
        <v>828</v>
      </c>
      <c r="Y151" s="71"/>
      <c r="Z151" s="38" t="s">
        <v>2096</v>
      </c>
      <c r="AA151" s="38" t="s">
        <v>2097</v>
      </c>
      <c r="AB151" s="38" t="s">
        <v>2095</v>
      </c>
      <c r="AC151" s="38" t="s">
        <v>2095</v>
      </c>
      <c r="AD151" s="26"/>
      <c r="AE151" s="38" t="s">
        <v>2095</v>
      </c>
      <c r="AF151" s="26" t="s">
        <v>2098</v>
      </c>
      <c r="AG151" s="53" t="s">
        <v>2095</v>
      </c>
      <c r="AH151" s="59">
        <v>4</v>
      </c>
      <c r="AI151" s="26" t="s">
        <v>2099</v>
      </c>
      <c r="AJ151" s="82"/>
      <c r="AK151" s="37">
        <v>56</v>
      </c>
      <c r="AL151" s="26">
        <v>3</v>
      </c>
      <c r="AM151" s="26">
        <v>4</v>
      </c>
      <c r="AN151" s="92">
        <v>1.8375865919261345</v>
      </c>
      <c r="AO151" s="26" t="s">
        <v>2108</v>
      </c>
      <c r="AP151" s="81"/>
    </row>
    <row r="152" spans="1:42" hidden="1" x14ac:dyDescent="0.35">
      <c r="A152" s="31">
        <v>20</v>
      </c>
      <c r="B152" s="12" t="s">
        <v>29</v>
      </c>
      <c r="C152" s="12" t="s">
        <v>620</v>
      </c>
      <c r="D152" s="8" t="s">
        <v>2597</v>
      </c>
      <c r="E152" s="8" t="s">
        <v>623</v>
      </c>
      <c r="F152" s="90" t="s">
        <v>2571</v>
      </c>
      <c r="G152" s="8"/>
      <c r="H152" s="26"/>
      <c r="I152" s="66" t="s">
        <v>55</v>
      </c>
      <c r="J152" s="202" t="s">
        <v>44</v>
      </c>
      <c r="K152" s="26">
        <v>1930</v>
      </c>
      <c r="L152" s="67">
        <v>552</v>
      </c>
      <c r="M152" s="67"/>
      <c r="N152" s="67">
        <v>450</v>
      </c>
      <c r="O152" s="26"/>
      <c r="P152" s="26"/>
      <c r="Q152" s="27">
        <v>0.9375</v>
      </c>
      <c r="R152" s="26"/>
      <c r="S152" s="60" t="s">
        <v>2095</v>
      </c>
      <c r="T152" s="30"/>
      <c r="U152" s="26">
        <v>1424</v>
      </c>
      <c r="V152" s="28">
        <v>712</v>
      </c>
      <c r="W152" s="26">
        <v>71</v>
      </c>
      <c r="X152" s="26">
        <f t="shared" si="2"/>
        <v>852</v>
      </c>
      <c r="Y152" s="71"/>
      <c r="Z152" s="38" t="s">
        <v>2102</v>
      </c>
      <c r="AA152" s="38" t="s">
        <v>2095</v>
      </c>
      <c r="AB152" s="38" t="s">
        <v>2095</v>
      </c>
      <c r="AC152" s="38" t="s">
        <v>2095</v>
      </c>
      <c r="AD152" s="26"/>
      <c r="AE152" s="38" t="s">
        <v>2095</v>
      </c>
      <c r="AF152" s="26" t="s">
        <v>2098</v>
      </c>
      <c r="AG152" s="53" t="s">
        <v>2095</v>
      </c>
      <c r="AH152" s="59">
        <v>4</v>
      </c>
      <c r="AI152" s="26" t="s">
        <v>2099</v>
      </c>
      <c r="AJ152" s="82"/>
      <c r="AK152" s="37">
        <v>56</v>
      </c>
      <c r="AL152" s="26">
        <v>2</v>
      </c>
      <c r="AM152" s="26">
        <v>6</v>
      </c>
      <c r="AN152" s="92">
        <v>0.92403470425189194</v>
      </c>
      <c r="AO152" s="26" t="s">
        <v>2108</v>
      </c>
      <c r="AP152" s="81"/>
    </row>
    <row r="153" spans="1:42" hidden="1" x14ac:dyDescent="0.35">
      <c r="A153" s="31">
        <v>20</v>
      </c>
      <c r="B153" s="12" t="s">
        <v>29</v>
      </c>
      <c r="C153" s="12" t="s">
        <v>631</v>
      </c>
      <c r="D153" s="8" t="s">
        <v>2598</v>
      </c>
      <c r="E153" s="8" t="s">
        <v>634</v>
      </c>
      <c r="F153" s="90" t="s">
        <v>2599</v>
      </c>
      <c r="G153" s="8"/>
      <c r="H153" s="26" t="s">
        <v>2105</v>
      </c>
      <c r="I153" s="66" t="s">
        <v>62</v>
      </c>
      <c r="J153" s="202" t="s">
        <v>37</v>
      </c>
      <c r="K153" s="26">
        <v>2012</v>
      </c>
      <c r="L153" s="67">
        <v>200</v>
      </c>
      <c r="M153" s="67"/>
      <c r="N153" s="67">
        <v>213</v>
      </c>
      <c r="O153" s="26"/>
      <c r="P153" s="26"/>
      <c r="Q153" s="27">
        <v>1</v>
      </c>
      <c r="R153" s="26"/>
      <c r="S153" s="60" t="s">
        <v>2095</v>
      </c>
      <c r="T153" s="30"/>
      <c r="U153" s="26">
        <v>447</v>
      </c>
      <c r="V153" s="28">
        <v>223.5</v>
      </c>
      <c r="W153" s="26">
        <v>23</v>
      </c>
      <c r="X153" s="26">
        <f t="shared" si="2"/>
        <v>276</v>
      </c>
      <c r="Y153" s="71"/>
      <c r="Z153" s="38" t="s">
        <v>2096</v>
      </c>
      <c r="AA153" s="38" t="s">
        <v>2095</v>
      </c>
      <c r="AB153" s="38" t="s">
        <v>2126</v>
      </c>
      <c r="AC153" s="38" t="s">
        <v>2095</v>
      </c>
      <c r="AD153" s="26"/>
      <c r="AE153" s="38" t="s">
        <v>2095</v>
      </c>
      <c r="AF153" s="26" t="s">
        <v>2277</v>
      </c>
      <c r="AG153" s="53" t="s">
        <v>2095</v>
      </c>
      <c r="AH153" s="59">
        <v>4</v>
      </c>
      <c r="AI153" s="26" t="s">
        <v>2099</v>
      </c>
      <c r="AJ153" s="82"/>
      <c r="AK153" s="37">
        <v>56</v>
      </c>
      <c r="AL153" s="26">
        <v>2</v>
      </c>
      <c r="AM153" s="26">
        <v>31</v>
      </c>
      <c r="AN153" s="92">
        <v>1.8179539012405286</v>
      </c>
      <c r="AO153" s="26" t="s">
        <v>2589</v>
      </c>
      <c r="AP153" s="81"/>
    </row>
    <row r="154" spans="1:42" hidden="1" x14ac:dyDescent="0.35">
      <c r="A154" s="31">
        <v>20</v>
      </c>
      <c r="B154" s="12" t="s">
        <v>29</v>
      </c>
      <c r="C154" s="12" t="s">
        <v>638</v>
      </c>
      <c r="D154" s="8" t="s">
        <v>2600</v>
      </c>
      <c r="E154" s="8" t="s">
        <v>642</v>
      </c>
      <c r="F154" s="90" t="s">
        <v>2599</v>
      </c>
      <c r="G154" s="8"/>
      <c r="H154" s="26" t="s">
        <v>2105</v>
      </c>
      <c r="I154" s="66" t="s">
        <v>62</v>
      </c>
      <c r="J154" s="202" t="s">
        <v>37</v>
      </c>
      <c r="K154" s="26">
        <v>2013</v>
      </c>
      <c r="L154" s="67">
        <v>256</v>
      </c>
      <c r="M154" s="67"/>
      <c r="N154" s="67">
        <v>219</v>
      </c>
      <c r="O154" s="26"/>
      <c r="P154" s="26" t="s">
        <v>2106</v>
      </c>
      <c r="Q154" s="27">
        <v>1</v>
      </c>
      <c r="R154" s="26"/>
      <c r="S154" s="60" t="s">
        <v>2107</v>
      </c>
      <c r="T154" s="30"/>
      <c r="U154" s="26">
        <v>727</v>
      </c>
      <c r="V154" s="28">
        <v>363.5</v>
      </c>
      <c r="W154" s="26">
        <v>32</v>
      </c>
      <c r="X154" s="26">
        <f t="shared" si="2"/>
        <v>384</v>
      </c>
      <c r="Y154" s="71"/>
      <c r="Z154" s="38" t="s">
        <v>2171</v>
      </c>
      <c r="AA154" s="38" t="s">
        <v>2095</v>
      </c>
      <c r="AB154" s="38" t="s">
        <v>2126</v>
      </c>
      <c r="AC154" s="38" t="s">
        <v>2095</v>
      </c>
      <c r="AD154" s="26"/>
      <c r="AE154" s="38" t="s">
        <v>2095</v>
      </c>
      <c r="AF154" s="26" t="s">
        <v>2098</v>
      </c>
      <c r="AG154" s="53" t="s">
        <v>2095</v>
      </c>
      <c r="AH154" s="59">
        <v>4</v>
      </c>
      <c r="AI154" s="26" t="s">
        <v>2099</v>
      </c>
      <c r="AJ154" s="82"/>
      <c r="AK154" s="37">
        <v>56</v>
      </c>
      <c r="AL154" s="26">
        <v>2</v>
      </c>
      <c r="AM154" s="26">
        <v>28</v>
      </c>
      <c r="AN154" s="92">
        <v>0.91634718531817994</v>
      </c>
      <c r="AO154" s="26" t="s">
        <v>2589</v>
      </c>
      <c r="AP154" s="81"/>
    </row>
    <row r="155" spans="1:42" hidden="1" x14ac:dyDescent="0.35">
      <c r="A155" s="31">
        <v>20</v>
      </c>
      <c r="B155" s="12" t="s">
        <v>29</v>
      </c>
      <c r="C155" s="12" t="s">
        <v>643</v>
      </c>
      <c r="D155" s="8" t="s">
        <v>2601</v>
      </c>
      <c r="E155" s="8" t="s">
        <v>646</v>
      </c>
      <c r="F155" s="90" t="s">
        <v>2459</v>
      </c>
      <c r="G155" s="8"/>
      <c r="H155" s="26"/>
      <c r="I155" s="66" t="s">
        <v>55</v>
      </c>
      <c r="J155" s="202" t="s">
        <v>44</v>
      </c>
      <c r="K155" s="26">
        <v>1924</v>
      </c>
      <c r="L155" s="67">
        <v>257</v>
      </c>
      <c r="M155" s="67"/>
      <c r="N155" s="67">
        <v>725</v>
      </c>
      <c r="O155" s="26"/>
      <c r="P155" s="26"/>
      <c r="Q155" s="27">
        <v>0.91397849462365588</v>
      </c>
      <c r="R155" s="26"/>
      <c r="S155" s="60" t="s">
        <v>2107</v>
      </c>
      <c r="T155" s="30"/>
      <c r="U155" s="26">
        <v>2215</v>
      </c>
      <c r="V155" s="28">
        <v>1107.5</v>
      </c>
      <c r="W155" s="26">
        <v>107</v>
      </c>
      <c r="X155" s="26">
        <f t="shared" si="2"/>
        <v>1284</v>
      </c>
      <c r="Y155" s="71"/>
      <c r="Z155" s="38" t="s">
        <v>2116</v>
      </c>
      <c r="AA155" s="38" t="s">
        <v>2095</v>
      </c>
      <c r="AB155" s="38" t="s">
        <v>2117</v>
      </c>
      <c r="AC155" s="38" t="s">
        <v>2095</v>
      </c>
      <c r="AD155" s="26"/>
      <c r="AE155" s="38" t="s">
        <v>2095</v>
      </c>
      <c r="AF155" s="26" t="s">
        <v>2098</v>
      </c>
      <c r="AG155" s="53" t="s">
        <v>2095</v>
      </c>
      <c r="AH155" s="59">
        <v>4</v>
      </c>
      <c r="AI155" s="26" t="s">
        <v>2099</v>
      </c>
      <c r="AJ155" s="82"/>
      <c r="AK155" s="37">
        <v>56</v>
      </c>
      <c r="AL155" s="26">
        <v>3</v>
      </c>
      <c r="AM155" s="26">
        <v>6</v>
      </c>
      <c r="AN155" s="92">
        <v>1.8488062551420437</v>
      </c>
      <c r="AO155" s="26" t="s">
        <v>2108</v>
      </c>
      <c r="AP155" s="81"/>
    </row>
    <row r="156" spans="1:42" hidden="1" x14ac:dyDescent="0.35">
      <c r="A156" s="35">
        <v>23</v>
      </c>
      <c r="B156" s="8" t="s">
        <v>29</v>
      </c>
      <c r="C156" s="8" t="s">
        <v>513</v>
      </c>
      <c r="D156" s="8" t="s">
        <v>2602</v>
      </c>
      <c r="E156" s="8" t="s">
        <v>517</v>
      </c>
      <c r="F156" s="90" t="s">
        <v>2411</v>
      </c>
      <c r="G156" s="8"/>
      <c r="H156" s="26" t="s">
        <v>2148</v>
      </c>
      <c r="I156" s="66" t="s">
        <v>36</v>
      </c>
      <c r="J156" s="202" t="s">
        <v>37</v>
      </c>
      <c r="K156" s="26">
        <v>1963</v>
      </c>
      <c r="L156" s="67">
        <v>564</v>
      </c>
      <c r="M156" s="67"/>
      <c r="N156" s="67">
        <v>590</v>
      </c>
      <c r="O156" s="26"/>
      <c r="P156" s="26"/>
      <c r="Q156" s="27">
        <v>0.91044776119402981</v>
      </c>
      <c r="R156" s="26"/>
      <c r="S156" s="60" t="s">
        <v>2095</v>
      </c>
      <c r="T156" s="30"/>
      <c r="U156" s="26">
        <v>1496</v>
      </c>
      <c r="V156" s="28">
        <v>748</v>
      </c>
      <c r="W156" s="26">
        <v>59</v>
      </c>
      <c r="X156" s="26">
        <f t="shared" si="2"/>
        <v>708</v>
      </c>
      <c r="Y156" s="71"/>
      <c r="Z156" s="38" t="s">
        <v>2133</v>
      </c>
      <c r="AA156" s="38" t="s">
        <v>2095</v>
      </c>
      <c r="AB156" s="38" t="s">
        <v>2095</v>
      </c>
      <c r="AC156" s="38" t="s">
        <v>2095</v>
      </c>
      <c r="AD156" s="26"/>
      <c r="AE156" s="38" t="s">
        <v>2129</v>
      </c>
      <c r="AF156" s="26" t="s">
        <v>2277</v>
      </c>
      <c r="AG156" s="53" t="s">
        <v>2095</v>
      </c>
      <c r="AH156" s="59">
        <v>4</v>
      </c>
      <c r="AI156" s="26" t="s">
        <v>2099</v>
      </c>
      <c r="AJ156" s="82"/>
      <c r="AK156" s="37">
        <v>486</v>
      </c>
      <c r="AL156" s="26">
        <v>2</v>
      </c>
      <c r="AM156" s="26">
        <v>4</v>
      </c>
      <c r="AN156" s="92">
        <v>0.30405283767234847</v>
      </c>
      <c r="AO156" s="26" t="s">
        <v>2280</v>
      </c>
      <c r="AP156" s="81"/>
    </row>
    <row r="157" spans="1:42" hidden="1" x14ac:dyDescent="0.35">
      <c r="A157" s="31">
        <v>24</v>
      </c>
      <c r="B157" s="12" t="s">
        <v>145</v>
      </c>
      <c r="C157" s="12" t="s">
        <v>441</v>
      </c>
      <c r="D157" s="8" t="s">
        <v>2603</v>
      </c>
      <c r="E157" s="8" t="s">
        <v>444</v>
      </c>
      <c r="F157" s="90" t="s">
        <v>2604</v>
      </c>
      <c r="G157" s="8"/>
      <c r="H157" s="26" t="s">
        <v>2105</v>
      </c>
      <c r="I157" s="66" t="s">
        <v>62</v>
      </c>
      <c r="J157" s="202" t="s">
        <v>37</v>
      </c>
      <c r="K157" s="26">
        <v>1996</v>
      </c>
      <c r="L157" s="67">
        <v>460</v>
      </c>
      <c r="M157" s="67"/>
      <c r="N157" s="67">
        <v>353</v>
      </c>
      <c r="O157" s="26"/>
      <c r="P157" s="26"/>
      <c r="Q157" s="27">
        <v>1</v>
      </c>
      <c r="R157" s="26"/>
      <c r="S157" s="60" t="s">
        <v>2107</v>
      </c>
      <c r="T157" s="30"/>
      <c r="U157" s="26">
        <v>1703</v>
      </c>
      <c r="V157" s="28">
        <v>851.5</v>
      </c>
      <c r="W157" s="26">
        <v>62</v>
      </c>
      <c r="X157" s="26">
        <f t="shared" si="2"/>
        <v>744</v>
      </c>
      <c r="Y157" s="71"/>
      <c r="Z157" s="38" t="s">
        <v>2171</v>
      </c>
      <c r="AA157" s="38" t="s">
        <v>2095</v>
      </c>
      <c r="AB157" s="38" t="s">
        <v>2126</v>
      </c>
      <c r="AC157" s="38" t="s">
        <v>2095</v>
      </c>
      <c r="AD157" s="26"/>
      <c r="AE157" s="38" t="s">
        <v>2095</v>
      </c>
      <c r="AF157" s="26" t="s">
        <v>2277</v>
      </c>
      <c r="AG157" s="53" t="s">
        <v>2095</v>
      </c>
      <c r="AH157" s="59">
        <v>4</v>
      </c>
      <c r="AI157" s="26" t="s">
        <v>2099</v>
      </c>
      <c r="AJ157" s="82"/>
      <c r="AK157" s="37">
        <v>271</v>
      </c>
      <c r="AL157" s="26">
        <v>1</v>
      </c>
      <c r="AM157" s="26">
        <v>13</v>
      </c>
      <c r="AN157" s="92">
        <v>0.53699986196022731</v>
      </c>
      <c r="AO157" s="26" t="s">
        <v>2318</v>
      </c>
      <c r="AP157" s="81"/>
    </row>
    <row r="158" spans="1:42" hidden="1" x14ac:dyDescent="0.35">
      <c r="A158" s="31">
        <v>24</v>
      </c>
      <c r="B158" s="12" t="s">
        <v>145</v>
      </c>
      <c r="C158" s="12" t="s">
        <v>469</v>
      </c>
      <c r="D158" s="8" t="s">
        <v>2605</v>
      </c>
      <c r="E158" s="8" t="s">
        <v>472</v>
      </c>
      <c r="F158" s="90" t="s">
        <v>2416</v>
      </c>
      <c r="G158" s="8"/>
      <c r="H158" s="26" t="s">
        <v>2105</v>
      </c>
      <c r="I158" s="66" t="s">
        <v>62</v>
      </c>
      <c r="J158" s="202" t="s">
        <v>37</v>
      </c>
      <c r="K158" s="26">
        <v>2016</v>
      </c>
      <c r="L158" s="67">
        <v>228</v>
      </c>
      <c r="M158" s="67"/>
      <c r="N158" s="67">
        <v>369</v>
      </c>
      <c r="O158" s="26"/>
      <c r="P158" s="26"/>
      <c r="Q158" s="27">
        <v>1</v>
      </c>
      <c r="R158" s="26"/>
      <c r="S158" s="60" t="s">
        <v>2095</v>
      </c>
      <c r="T158" s="30"/>
      <c r="U158" s="26">
        <v>870</v>
      </c>
      <c r="V158" s="28">
        <v>435</v>
      </c>
      <c r="W158" s="26">
        <v>31</v>
      </c>
      <c r="X158" s="26">
        <f t="shared" si="2"/>
        <v>372</v>
      </c>
      <c r="Y158" s="71"/>
      <c r="Z158" s="38" t="s">
        <v>2171</v>
      </c>
      <c r="AA158" s="38" t="s">
        <v>2095</v>
      </c>
      <c r="AB158" s="38" t="s">
        <v>2126</v>
      </c>
      <c r="AC158" s="38" t="s">
        <v>2095</v>
      </c>
      <c r="AD158" s="26"/>
      <c r="AE158" s="38" t="s">
        <v>2095</v>
      </c>
      <c r="AF158" s="26" t="s">
        <v>2098</v>
      </c>
      <c r="AG158" s="53" t="s">
        <v>2095</v>
      </c>
      <c r="AH158" s="59">
        <v>4</v>
      </c>
      <c r="AI158" s="26" t="s">
        <v>2099</v>
      </c>
      <c r="AJ158" s="82"/>
      <c r="AK158" s="37">
        <v>271</v>
      </c>
      <c r="AL158" s="26">
        <v>2</v>
      </c>
      <c r="AM158" s="26">
        <v>6</v>
      </c>
      <c r="AN158" s="92">
        <v>1.0907066663409073</v>
      </c>
      <c r="AO158" s="26" t="s">
        <v>2318</v>
      </c>
      <c r="AP158" s="81"/>
    </row>
    <row r="159" spans="1:42" ht="29" hidden="1" x14ac:dyDescent="0.35">
      <c r="A159" s="31">
        <v>24</v>
      </c>
      <c r="B159" s="12" t="s">
        <v>145</v>
      </c>
      <c r="C159" s="12" t="s">
        <v>236</v>
      </c>
      <c r="D159" s="8" t="s">
        <v>2491</v>
      </c>
      <c r="E159" s="8" t="s">
        <v>476</v>
      </c>
      <c r="F159" s="90" t="s">
        <v>2528</v>
      </c>
      <c r="G159" s="8">
        <v>3</v>
      </c>
      <c r="H159" s="26" t="s">
        <v>2105</v>
      </c>
      <c r="I159" s="66" t="s">
        <v>62</v>
      </c>
      <c r="J159" s="202" t="s">
        <v>37</v>
      </c>
      <c r="K159" s="26">
        <v>2014</v>
      </c>
      <c r="L159" s="67">
        <v>149</v>
      </c>
      <c r="M159" s="67"/>
      <c r="N159" s="67" t="e">
        <v>#N/A</v>
      </c>
      <c r="O159" s="26"/>
      <c r="P159" s="26"/>
      <c r="Q159" s="27">
        <v>1</v>
      </c>
      <c r="R159" s="26"/>
      <c r="S159" s="60" t="s">
        <v>2095</v>
      </c>
      <c r="T159" s="30"/>
      <c r="U159" s="26">
        <v>368</v>
      </c>
      <c r="V159" s="28">
        <v>184</v>
      </c>
      <c r="W159" s="26">
        <v>28</v>
      </c>
      <c r="X159" s="26">
        <f t="shared" si="2"/>
        <v>336</v>
      </c>
      <c r="Y159" s="71"/>
      <c r="Z159" s="38" t="s">
        <v>2096</v>
      </c>
      <c r="AA159" s="38" t="s">
        <v>2097</v>
      </c>
      <c r="AB159" s="38" t="s">
        <v>2095</v>
      </c>
      <c r="AC159" s="38" t="s">
        <v>2095</v>
      </c>
      <c r="AD159" s="26"/>
      <c r="AE159" s="38" t="s">
        <v>2095</v>
      </c>
      <c r="AF159" s="26" t="s">
        <v>2277</v>
      </c>
      <c r="AG159" s="53" t="s">
        <v>2095</v>
      </c>
      <c r="AH159" s="59">
        <v>4</v>
      </c>
      <c r="AI159" s="26" t="s">
        <v>2099</v>
      </c>
      <c r="AJ159" s="82"/>
      <c r="AK159" s="37">
        <v>271</v>
      </c>
      <c r="AL159" s="26">
        <v>3</v>
      </c>
      <c r="AM159" s="26">
        <v>29</v>
      </c>
      <c r="AN159" s="92">
        <v>1.8151445103882575</v>
      </c>
      <c r="AO159" s="26" t="s">
        <v>2365</v>
      </c>
      <c r="AP159" s="81"/>
    </row>
    <row r="160" spans="1:42" hidden="1" x14ac:dyDescent="0.35">
      <c r="A160" s="31">
        <v>24</v>
      </c>
      <c r="B160" s="12" t="s">
        <v>145</v>
      </c>
      <c r="C160" s="12" t="s">
        <v>477</v>
      </c>
      <c r="D160" s="8" t="s">
        <v>2606</v>
      </c>
      <c r="E160" s="8" t="s">
        <v>481</v>
      </c>
      <c r="F160" s="90" t="s">
        <v>2416</v>
      </c>
      <c r="G160" s="8"/>
      <c r="H160" s="26" t="s">
        <v>2105</v>
      </c>
      <c r="I160" s="66" t="s">
        <v>62</v>
      </c>
      <c r="J160" s="202" t="s">
        <v>37</v>
      </c>
      <c r="K160" s="26">
        <v>2015</v>
      </c>
      <c r="L160" s="67">
        <v>400</v>
      </c>
      <c r="M160" s="67"/>
      <c r="N160" s="67">
        <v>224</v>
      </c>
      <c r="O160" s="26"/>
      <c r="P160" s="26"/>
      <c r="Q160" s="27">
        <v>1</v>
      </c>
      <c r="R160" s="26"/>
      <c r="S160" s="60" t="s">
        <v>2095</v>
      </c>
      <c r="T160" s="30"/>
      <c r="U160" s="26">
        <v>1050</v>
      </c>
      <c r="V160" s="28">
        <v>525</v>
      </c>
      <c r="W160" s="26">
        <v>51</v>
      </c>
      <c r="X160" s="26">
        <f t="shared" si="2"/>
        <v>612</v>
      </c>
      <c r="Y160" s="71"/>
      <c r="Z160" s="38" t="s">
        <v>2096</v>
      </c>
      <c r="AA160" s="38" t="s">
        <v>2095</v>
      </c>
      <c r="AB160" s="38" t="s">
        <v>2126</v>
      </c>
      <c r="AC160" s="38" t="s">
        <v>2095</v>
      </c>
      <c r="AD160" s="26"/>
      <c r="AE160" s="38" t="s">
        <v>2095</v>
      </c>
      <c r="AF160" s="26" t="s">
        <v>2098</v>
      </c>
      <c r="AG160" s="53" t="s">
        <v>2095</v>
      </c>
      <c r="AH160" s="59">
        <v>4</v>
      </c>
      <c r="AI160" s="26" t="s">
        <v>2099</v>
      </c>
      <c r="AJ160" s="82"/>
      <c r="AK160" s="37">
        <v>271</v>
      </c>
      <c r="AL160" s="26">
        <v>2</v>
      </c>
      <c r="AM160" s="26">
        <v>5</v>
      </c>
      <c r="AN160" s="92">
        <v>1.0076963702405284</v>
      </c>
      <c r="AO160" s="26" t="s">
        <v>2318</v>
      </c>
      <c r="AP160" s="81"/>
    </row>
    <row r="161" spans="1:42" hidden="1" x14ac:dyDescent="0.35">
      <c r="A161" s="31">
        <v>25</v>
      </c>
      <c r="B161" s="12" t="s">
        <v>145</v>
      </c>
      <c r="C161" s="12" t="s">
        <v>393</v>
      </c>
      <c r="D161" s="8" t="s">
        <v>2325</v>
      </c>
      <c r="E161" s="8" t="s">
        <v>396</v>
      </c>
      <c r="F161" s="90" t="s">
        <v>2462</v>
      </c>
      <c r="G161" s="8">
        <v>3</v>
      </c>
      <c r="H161" s="26" t="s">
        <v>2148</v>
      </c>
      <c r="I161" s="66" t="s">
        <v>55</v>
      </c>
      <c r="J161" s="202" t="s">
        <v>44</v>
      </c>
      <c r="K161" s="26">
        <v>1932</v>
      </c>
      <c r="L161" s="67">
        <v>366</v>
      </c>
      <c r="M161" s="67"/>
      <c r="N161" s="67">
        <v>248</v>
      </c>
      <c r="O161" s="26"/>
      <c r="P161" s="26"/>
      <c r="Q161" s="27">
        <v>1</v>
      </c>
      <c r="R161" s="26"/>
      <c r="S161" s="60" t="s">
        <v>2095</v>
      </c>
      <c r="T161" s="30"/>
      <c r="U161" s="26">
        <v>1111</v>
      </c>
      <c r="V161" s="28">
        <v>555.5</v>
      </c>
      <c r="W161" s="26">
        <v>66</v>
      </c>
      <c r="X161" s="26">
        <f t="shared" si="2"/>
        <v>792</v>
      </c>
      <c r="Y161" s="71"/>
      <c r="Z161" s="38" t="s">
        <v>2096</v>
      </c>
      <c r="AA161" s="38" t="s">
        <v>2097</v>
      </c>
      <c r="AB161" s="38" t="s">
        <v>2095</v>
      </c>
      <c r="AC161" s="38" t="s">
        <v>2095</v>
      </c>
      <c r="AD161" s="26"/>
      <c r="AE161" s="38" t="s">
        <v>2095</v>
      </c>
      <c r="AF161" s="26" t="s">
        <v>2098</v>
      </c>
      <c r="AG161" s="53" t="s">
        <v>2095</v>
      </c>
      <c r="AH161" s="59">
        <v>4</v>
      </c>
      <c r="AI161" s="26" t="s">
        <v>2099</v>
      </c>
      <c r="AJ161" s="82"/>
      <c r="AK161" s="37">
        <v>69</v>
      </c>
      <c r="AL161" s="26">
        <v>0</v>
      </c>
      <c r="AM161" s="26">
        <v>10</v>
      </c>
      <c r="AN161" s="92">
        <v>0.2815206038901496</v>
      </c>
      <c r="AO161" s="26" t="s">
        <v>2113</v>
      </c>
      <c r="AP161" s="81"/>
    </row>
    <row r="162" spans="1:42" hidden="1" x14ac:dyDescent="0.35">
      <c r="A162" s="31">
        <v>27</v>
      </c>
      <c r="B162" s="12" t="s">
        <v>145</v>
      </c>
      <c r="C162" s="12" t="s">
        <v>312</v>
      </c>
      <c r="D162" s="8" t="s">
        <v>2607</v>
      </c>
      <c r="E162" s="8" t="s">
        <v>315</v>
      </c>
      <c r="F162" s="90" t="s">
        <v>2510</v>
      </c>
      <c r="G162" s="8"/>
      <c r="H162" s="26"/>
      <c r="I162" s="66" t="s">
        <v>55</v>
      </c>
      <c r="J162" s="202" t="s">
        <v>44</v>
      </c>
      <c r="K162" s="26">
        <v>1927</v>
      </c>
      <c r="L162" s="67">
        <v>350</v>
      </c>
      <c r="M162" s="67"/>
      <c r="N162" s="67">
        <v>296</v>
      </c>
      <c r="O162" s="26"/>
      <c r="P162" s="26"/>
      <c r="Q162" s="27">
        <v>1</v>
      </c>
      <c r="R162" s="26"/>
      <c r="S162" s="60" t="s">
        <v>2107</v>
      </c>
      <c r="T162" s="30"/>
      <c r="U162" s="26">
        <v>860</v>
      </c>
      <c r="V162" s="28">
        <v>430</v>
      </c>
      <c r="W162" s="26">
        <v>47</v>
      </c>
      <c r="X162" s="26">
        <f t="shared" si="2"/>
        <v>564</v>
      </c>
      <c r="Y162" s="71"/>
      <c r="Z162" s="38" t="s">
        <v>2125</v>
      </c>
      <c r="AA162" s="38" t="s">
        <v>2095</v>
      </c>
      <c r="AB162" s="38" t="s">
        <v>2095</v>
      </c>
      <c r="AC162" s="38" t="s">
        <v>2095</v>
      </c>
      <c r="AD162" s="26"/>
      <c r="AE162" s="38" t="s">
        <v>2095</v>
      </c>
      <c r="AF162" s="26" t="s">
        <v>2098</v>
      </c>
      <c r="AG162" s="53" t="s">
        <v>2095</v>
      </c>
      <c r="AH162" s="59">
        <v>4</v>
      </c>
      <c r="AI162" s="26" t="s">
        <v>2099</v>
      </c>
      <c r="AJ162" s="82"/>
      <c r="AK162" s="37">
        <v>311</v>
      </c>
      <c r="AL162" s="26">
        <v>0</v>
      </c>
      <c r="AM162" s="26">
        <v>4</v>
      </c>
      <c r="AN162" s="92">
        <v>2.4804483528219508</v>
      </c>
      <c r="AO162" s="26" t="s">
        <v>2346</v>
      </c>
      <c r="AP162" s="81"/>
    </row>
    <row r="163" spans="1:42" hidden="1" x14ac:dyDescent="0.35">
      <c r="A163" s="31">
        <v>28</v>
      </c>
      <c r="B163" s="12" t="s">
        <v>145</v>
      </c>
      <c r="C163" s="12" t="s">
        <v>245</v>
      </c>
      <c r="D163" s="8" t="s">
        <v>2493</v>
      </c>
      <c r="E163" s="8" t="s">
        <v>248</v>
      </c>
      <c r="F163" s="90" t="s">
        <v>2436</v>
      </c>
      <c r="G163" s="8">
        <v>3</v>
      </c>
      <c r="H163" s="26"/>
      <c r="I163" s="66" t="s">
        <v>36</v>
      </c>
      <c r="J163" s="202" t="s">
        <v>37</v>
      </c>
      <c r="K163" s="26">
        <v>1922</v>
      </c>
      <c r="L163" s="67">
        <v>364</v>
      </c>
      <c r="M163" s="67"/>
      <c r="N163" s="67">
        <v>332</v>
      </c>
      <c r="O163" s="26"/>
      <c r="P163" s="26"/>
      <c r="Q163" s="27">
        <v>0.44230769230769229</v>
      </c>
      <c r="R163" s="26"/>
      <c r="S163" s="60" t="s">
        <v>2095</v>
      </c>
      <c r="T163" s="30"/>
      <c r="U163" s="26">
        <v>958</v>
      </c>
      <c r="V163" s="28">
        <v>479</v>
      </c>
      <c r="W163" s="26">
        <v>60</v>
      </c>
      <c r="X163" s="26">
        <f t="shared" si="2"/>
        <v>720</v>
      </c>
      <c r="Y163" s="71"/>
      <c r="Z163" s="38" t="s">
        <v>2096</v>
      </c>
      <c r="AA163" s="38" t="s">
        <v>2097</v>
      </c>
      <c r="AB163" s="38" t="s">
        <v>2095</v>
      </c>
      <c r="AC163" s="38" t="s">
        <v>2095</v>
      </c>
      <c r="AD163" s="26"/>
      <c r="AE163" s="38" t="s">
        <v>2095</v>
      </c>
      <c r="AF163" s="26" t="s">
        <v>2098</v>
      </c>
      <c r="AG163" s="53" t="s">
        <v>2095</v>
      </c>
      <c r="AH163" s="59">
        <v>4</v>
      </c>
      <c r="AI163" s="26" t="s">
        <v>2099</v>
      </c>
      <c r="AJ163" s="82"/>
      <c r="AK163" s="37">
        <v>260</v>
      </c>
      <c r="AL163" s="26">
        <v>1</v>
      </c>
      <c r="AM163" s="26">
        <v>28</v>
      </c>
      <c r="AN163" s="92">
        <v>0.6711806771704546</v>
      </c>
      <c r="AO163" s="26" t="s">
        <v>2346</v>
      </c>
      <c r="AP163" s="81"/>
    </row>
    <row r="164" spans="1:42" hidden="1" x14ac:dyDescent="0.35">
      <c r="A164" s="31">
        <v>29</v>
      </c>
      <c r="B164" s="12" t="s">
        <v>145</v>
      </c>
      <c r="C164" s="12" t="s">
        <v>204</v>
      </c>
      <c r="D164" s="8" t="s">
        <v>2492</v>
      </c>
      <c r="E164" s="8" t="s">
        <v>207</v>
      </c>
      <c r="F164" s="90" t="s">
        <v>2608</v>
      </c>
      <c r="G164" s="8">
        <v>3</v>
      </c>
      <c r="H164" s="26" t="s">
        <v>2148</v>
      </c>
      <c r="I164" s="66" t="s">
        <v>55</v>
      </c>
      <c r="J164" s="202" t="s">
        <v>44</v>
      </c>
      <c r="K164" s="26">
        <v>1939</v>
      </c>
      <c r="L164" s="67">
        <v>291</v>
      </c>
      <c r="M164" s="67"/>
      <c r="N164" s="67">
        <v>210</v>
      </c>
      <c r="O164" s="26"/>
      <c r="P164" s="26"/>
      <c r="Q164" s="27">
        <v>0.90909090909090906</v>
      </c>
      <c r="R164" s="26"/>
      <c r="S164" s="60" t="s">
        <v>2095</v>
      </c>
      <c r="T164" s="30"/>
      <c r="U164" s="26">
        <v>299</v>
      </c>
      <c r="V164" s="28">
        <v>149.5</v>
      </c>
      <c r="W164" s="26">
        <v>27</v>
      </c>
      <c r="X164" s="26">
        <f t="shared" si="2"/>
        <v>324</v>
      </c>
      <c r="Y164" s="71"/>
      <c r="Z164" s="38" t="s">
        <v>2096</v>
      </c>
      <c r="AA164" s="38" t="s">
        <v>2097</v>
      </c>
      <c r="AB164" s="38" t="s">
        <v>2095</v>
      </c>
      <c r="AC164" s="38" t="s">
        <v>2095</v>
      </c>
      <c r="AD164" s="26"/>
      <c r="AE164" s="38" t="s">
        <v>2095</v>
      </c>
      <c r="AF164" s="26" t="s">
        <v>2098</v>
      </c>
      <c r="AG164" s="53" t="s">
        <v>2095</v>
      </c>
      <c r="AH164" s="59">
        <v>4</v>
      </c>
      <c r="AI164" s="26" t="s">
        <v>2099</v>
      </c>
      <c r="AJ164" s="82"/>
      <c r="AK164" s="37">
        <v>411</v>
      </c>
      <c r="AL164" s="26">
        <v>0</v>
      </c>
      <c r="AM164" s="26">
        <v>7</v>
      </c>
      <c r="AN164" s="92">
        <v>3.2886770102083145</v>
      </c>
      <c r="AO164" s="26" t="s">
        <v>2349</v>
      </c>
      <c r="AP164" s="81"/>
    </row>
    <row r="165" spans="1:42" hidden="1" x14ac:dyDescent="0.35">
      <c r="A165" s="31">
        <v>30</v>
      </c>
      <c r="B165" s="12" t="s">
        <v>145</v>
      </c>
      <c r="C165" s="12" t="s">
        <v>154</v>
      </c>
      <c r="D165" s="8" t="s">
        <v>2609</v>
      </c>
      <c r="E165" s="8" t="s">
        <v>157</v>
      </c>
      <c r="F165" s="90" t="s">
        <v>2610</v>
      </c>
      <c r="G165" s="8"/>
      <c r="H165" s="26"/>
      <c r="I165" s="66" t="s">
        <v>55</v>
      </c>
      <c r="J165" s="202" t="s">
        <v>44</v>
      </c>
      <c r="K165" s="26">
        <v>1979</v>
      </c>
      <c r="L165" s="67">
        <v>561</v>
      </c>
      <c r="M165" s="67"/>
      <c r="N165" s="67">
        <v>250</v>
      </c>
      <c r="O165" s="26"/>
      <c r="P165" s="26"/>
      <c r="Q165" s="27">
        <v>0.2988505747126437</v>
      </c>
      <c r="R165" s="26"/>
      <c r="S165" s="60" t="s">
        <v>2095</v>
      </c>
      <c r="T165" s="30"/>
      <c r="U165" s="26">
        <v>1722</v>
      </c>
      <c r="V165" s="28">
        <v>861</v>
      </c>
      <c r="W165" s="26">
        <v>71</v>
      </c>
      <c r="X165" s="26">
        <f t="shared" si="2"/>
        <v>852</v>
      </c>
      <c r="Y165" s="71"/>
      <c r="Z165" s="38" t="s">
        <v>2171</v>
      </c>
      <c r="AA165" s="38" t="s">
        <v>2095</v>
      </c>
      <c r="AB165" s="38" t="s">
        <v>2117</v>
      </c>
      <c r="AC165" s="38" t="s">
        <v>2095</v>
      </c>
      <c r="AD165" s="26"/>
      <c r="AE165" s="38" t="s">
        <v>2095</v>
      </c>
      <c r="AF165" s="26" t="s">
        <v>2098</v>
      </c>
      <c r="AG165" s="53" t="s">
        <v>2095</v>
      </c>
      <c r="AH165" s="59">
        <v>4</v>
      </c>
      <c r="AI165" s="26" t="s">
        <v>2099</v>
      </c>
      <c r="AJ165" s="82"/>
      <c r="AK165" s="37">
        <v>197</v>
      </c>
      <c r="AL165" s="26">
        <v>0</v>
      </c>
      <c r="AM165" s="26">
        <v>8</v>
      </c>
      <c r="AN165" s="92">
        <v>1.0519230152992405</v>
      </c>
      <c r="AO165" s="26" t="s">
        <v>2318</v>
      </c>
      <c r="AP165" s="81"/>
    </row>
    <row r="166" spans="1:42" hidden="1" x14ac:dyDescent="0.35">
      <c r="A166" s="31">
        <v>30</v>
      </c>
      <c r="B166" s="12" t="s">
        <v>145</v>
      </c>
      <c r="C166" s="12" t="s">
        <v>161</v>
      </c>
      <c r="D166" s="8" t="s">
        <v>2495</v>
      </c>
      <c r="E166" s="8" t="s">
        <v>165</v>
      </c>
      <c r="F166" s="90" t="s">
        <v>2416</v>
      </c>
      <c r="G166" s="8">
        <v>3</v>
      </c>
      <c r="H166" s="26"/>
      <c r="I166" s="66" t="s">
        <v>36</v>
      </c>
      <c r="J166" s="202" t="s">
        <v>37</v>
      </c>
      <c r="K166" s="26">
        <v>1993</v>
      </c>
      <c r="L166" s="67">
        <v>295</v>
      </c>
      <c r="M166" s="67"/>
      <c r="N166" s="67">
        <v>205</v>
      </c>
      <c r="O166" s="26"/>
      <c r="P166" s="26"/>
      <c r="Q166" s="27">
        <v>1</v>
      </c>
      <c r="R166" s="26"/>
      <c r="S166" s="60" t="s">
        <v>2095</v>
      </c>
      <c r="T166" s="30"/>
      <c r="U166" s="26">
        <v>1013</v>
      </c>
      <c r="V166" s="28">
        <v>506.5</v>
      </c>
      <c r="W166" s="26">
        <v>60</v>
      </c>
      <c r="X166" s="26">
        <f t="shared" si="2"/>
        <v>720</v>
      </c>
      <c r="Y166" s="71"/>
      <c r="Z166" s="38" t="s">
        <v>2096</v>
      </c>
      <c r="AA166" s="38" t="s">
        <v>2097</v>
      </c>
      <c r="AB166" s="38" t="s">
        <v>2095</v>
      </c>
      <c r="AC166" s="38" t="s">
        <v>2095</v>
      </c>
      <c r="AD166" s="26"/>
      <c r="AE166" s="38" t="s">
        <v>2095</v>
      </c>
      <c r="AF166" s="26" t="s">
        <v>2098</v>
      </c>
      <c r="AG166" s="53" t="s">
        <v>2095</v>
      </c>
      <c r="AH166" s="59">
        <v>4</v>
      </c>
      <c r="AI166" s="26" t="s">
        <v>2099</v>
      </c>
      <c r="AJ166" s="82"/>
      <c r="AK166" s="37">
        <v>197</v>
      </c>
      <c r="AL166" s="26">
        <v>1</v>
      </c>
      <c r="AM166" s="26">
        <v>9</v>
      </c>
      <c r="AN166" s="92">
        <v>1.178500854689394</v>
      </c>
      <c r="AO166" s="26" t="s">
        <v>2318</v>
      </c>
      <c r="AP166" s="81"/>
    </row>
    <row r="167" spans="1:42" hidden="1" x14ac:dyDescent="0.35">
      <c r="A167" s="35">
        <v>31</v>
      </c>
      <c r="B167" s="8" t="s">
        <v>57</v>
      </c>
      <c r="C167" s="12" t="s">
        <v>67</v>
      </c>
      <c r="D167" s="8" t="s">
        <v>2497</v>
      </c>
      <c r="E167" s="8" t="s">
        <v>70</v>
      </c>
      <c r="F167" s="90" t="s">
        <v>2611</v>
      </c>
      <c r="G167" s="8">
        <v>3</v>
      </c>
      <c r="H167" s="26"/>
      <c r="I167" s="66" t="s">
        <v>36</v>
      </c>
      <c r="J167" s="202" t="s">
        <v>37</v>
      </c>
      <c r="K167" s="26">
        <v>1981</v>
      </c>
      <c r="L167" s="67">
        <v>164</v>
      </c>
      <c r="M167" s="67"/>
      <c r="N167" s="67">
        <v>210</v>
      </c>
      <c r="O167" s="26"/>
      <c r="P167" s="26"/>
      <c r="Q167" s="27">
        <v>1</v>
      </c>
      <c r="R167" s="26"/>
      <c r="S167" s="60" t="s">
        <v>2095</v>
      </c>
      <c r="T167" s="30"/>
      <c r="U167" s="26">
        <v>556</v>
      </c>
      <c r="V167" s="28">
        <v>278</v>
      </c>
      <c r="W167" s="26">
        <v>40</v>
      </c>
      <c r="X167" s="26">
        <f t="shared" si="2"/>
        <v>480</v>
      </c>
      <c r="Y167" s="71"/>
      <c r="Z167" s="38" t="s">
        <v>2096</v>
      </c>
      <c r="AA167" s="38" t="s">
        <v>2097</v>
      </c>
      <c r="AB167" s="38" t="s">
        <v>2095</v>
      </c>
      <c r="AC167" s="38" t="s">
        <v>2095</v>
      </c>
      <c r="AD167" s="26"/>
      <c r="AE167" s="38" t="s">
        <v>2095</v>
      </c>
      <c r="AF167" s="26" t="s">
        <v>2098</v>
      </c>
      <c r="AG167" s="53" t="s">
        <v>2095</v>
      </c>
      <c r="AH167" s="59">
        <v>4</v>
      </c>
      <c r="AI167" s="26" t="s">
        <v>2099</v>
      </c>
      <c r="AJ167" s="82"/>
      <c r="AK167" s="37">
        <v>109</v>
      </c>
      <c r="AL167" s="26">
        <v>0</v>
      </c>
      <c r="AM167" s="26">
        <v>4</v>
      </c>
      <c r="AN167" s="92">
        <v>0.72874468128408898</v>
      </c>
      <c r="AO167" s="26" t="s">
        <v>2498</v>
      </c>
      <c r="AP167" s="81"/>
    </row>
    <row r="168" spans="1:42" ht="29" hidden="1" x14ac:dyDescent="0.35">
      <c r="A168" s="33">
        <v>31</v>
      </c>
      <c r="B168" s="8" t="s">
        <v>57</v>
      </c>
      <c r="C168" s="12" t="s">
        <v>71</v>
      </c>
      <c r="D168" s="8" t="s">
        <v>2612</v>
      </c>
      <c r="E168" s="8" t="s">
        <v>74</v>
      </c>
      <c r="F168" s="90" t="s">
        <v>2613</v>
      </c>
      <c r="G168" s="8"/>
      <c r="H168" s="26"/>
      <c r="I168" s="66" t="s">
        <v>36</v>
      </c>
      <c r="J168" s="202" t="s">
        <v>37</v>
      </c>
      <c r="K168" s="26">
        <v>1936</v>
      </c>
      <c r="L168" s="67">
        <v>375</v>
      </c>
      <c r="M168" s="67"/>
      <c r="N168" s="67">
        <v>509</v>
      </c>
      <c r="O168" s="26"/>
      <c r="P168" s="26"/>
      <c r="Q168" s="27">
        <v>0.96491228070175439</v>
      </c>
      <c r="R168" s="26"/>
      <c r="S168" s="60" t="s">
        <v>2095</v>
      </c>
      <c r="T168" s="30"/>
      <c r="U168" s="26">
        <v>1018</v>
      </c>
      <c r="V168" s="28">
        <v>509</v>
      </c>
      <c r="W168" s="26">
        <v>58</v>
      </c>
      <c r="X168" s="26">
        <f t="shared" si="2"/>
        <v>696</v>
      </c>
      <c r="Y168" s="71"/>
      <c r="Z168" s="38" t="s">
        <v>2171</v>
      </c>
      <c r="AA168" s="38" t="s">
        <v>2095</v>
      </c>
      <c r="AB168" s="38" t="s">
        <v>2117</v>
      </c>
      <c r="AC168" s="38" t="s">
        <v>2095</v>
      </c>
      <c r="AD168" s="26"/>
      <c r="AE168" s="38" t="s">
        <v>2095</v>
      </c>
      <c r="AF168" s="26" t="s">
        <v>2098</v>
      </c>
      <c r="AG168" s="53" t="s">
        <v>2095</v>
      </c>
      <c r="AH168" s="59">
        <v>4</v>
      </c>
      <c r="AI168" s="26" t="s">
        <v>2099</v>
      </c>
      <c r="AJ168" s="82"/>
      <c r="AK168" s="37">
        <v>109</v>
      </c>
      <c r="AL168" s="26">
        <v>0</v>
      </c>
      <c r="AM168" s="26">
        <v>6</v>
      </c>
      <c r="AN168" s="92">
        <v>2.5560295367802839</v>
      </c>
      <c r="AO168" s="26" t="s">
        <v>2380</v>
      </c>
      <c r="AP168" s="81"/>
    </row>
    <row r="169" spans="1:42" hidden="1" x14ac:dyDescent="0.35">
      <c r="A169" s="35">
        <v>31</v>
      </c>
      <c r="B169" s="8" t="s">
        <v>57</v>
      </c>
      <c r="C169" s="12" t="s">
        <v>97</v>
      </c>
      <c r="D169" s="8" t="s">
        <v>2378</v>
      </c>
      <c r="E169" s="8" t="s">
        <v>100</v>
      </c>
      <c r="F169" s="90" t="s">
        <v>2499</v>
      </c>
      <c r="G169" s="8">
        <v>3</v>
      </c>
      <c r="H169" s="26"/>
      <c r="I169" s="66" t="s">
        <v>62</v>
      </c>
      <c r="J169" s="202" t="s">
        <v>37</v>
      </c>
      <c r="K169" s="26">
        <v>1998</v>
      </c>
      <c r="L169" s="67">
        <v>450</v>
      </c>
      <c r="M169" s="67"/>
      <c r="N169" s="67">
        <v>325</v>
      </c>
      <c r="O169" s="26"/>
      <c r="P169" s="26" t="s">
        <v>2106</v>
      </c>
      <c r="Q169" s="27">
        <v>1</v>
      </c>
      <c r="R169" s="26"/>
      <c r="S169" s="61" t="s">
        <v>2095</v>
      </c>
      <c r="T169" s="30"/>
      <c r="U169" s="26">
        <v>650</v>
      </c>
      <c r="V169" s="28">
        <v>325</v>
      </c>
      <c r="W169" s="26">
        <v>37</v>
      </c>
      <c r="X169" s="26">
        <f t="shared" si="2"/>
        <v>444</v>
      </c>
      <c r="Y169" s="71"/>
      <c r="Z169" s="38" t="s">
        <v>2096</v>
      </c>
      <c r="AA169" s="38" t="s">
        <v>2097</v>
      </c>
      <c r="AB169" s="38" t="s">
        <v>2095</v>
      </c>
      <c r="AC169" s="38" t="s">
        <v>2095</v>
      </c>
      <c r="AD169" s="26"/>
      <c r="AE169" s="38" t="s">
        <v>2095</v>
      </c>
      <c r="AF169" s="26" t="s">
        <v>2098</v>
      </c>
      <c r="AG169" s="53" t="s">
        <v>2095</v>
      </c>
      <c r="AH169" s="59">
        <v>4</v>
      </c>
      <c r="AI169" s="26" t="s">
        <v>2099</v>
      </c>
      <c r="AJ169" s="82"/>
      <c r="AK169" s="37">
        <v>109</v>
      </c>
      <c r="AL169" s="26">
        <v>0</v>
      </c>
      <c r="AM169" s="26">
        <v>7</v>
      </c>
      <c r="AN169" s="92">
        <v>1.957015647405284</v>
      </c>
      <c r="AO169" s="26" t="s">
        <v>2380</v>
      </c>
      <c r="AP169" s="81"/>
    </row>
    <row r="170" spans="1:42" hidden="1" x14ac:dyDescent="0.35">
      <c r="A170" s="35">
        <v>31</v>
      </c>
      <c r="B170" s="8" t="s">
        <v>57</v>
      </c>
      <c r="C170" s="12" t="s">
        <v>105</v>
      </c>
      <c r="D170" s="8" t="s">
        <v>2614</v>
      </c>
      <c r="E170" s="8" t="s">
        <v>108</v>
      </c>
      <c r="F170" s="90" t="s">
        <v>2615</v>
      </c>
      <c r="G170" s="8"/>
      <c r="H170" s="26"/>
      <c r="I170" s="66" t="s">
        <v>36</v>
      </c>
      <c r="J170" s="202" t="s">
        <v>37</v>
      </c>
      <c r="K170" s="26">
        <v>1971</v>
      </c>
      <c r="L170" s="67">
        <v>600</v>
      </c>
      <c r="M170" s="67"/>
      <c r="N170" s="67">
        <v>450</v>
      </c>
      <c r="O170" s="26"/>
      <c r="P170" s="26"/>
      <c r="Q170" s="27">
        <v>0.6</v>
      </c>
      <c r="R170" s="26"/>
      <c r="S170" s="61" t="s">
        <v>2095</v>
      </c>
      <c r="T170" s="30"/>
      <c r="U170" s="26">
        <v>1327</v>
      </c>
      <c r="V170" s="28">
        <v>663.5</v>
      </c>
      <c r="W170" s="26">
        <v>82</v>
      </c>
      <c r="X170" s="26">
        <f t="shared" si="2"/>
        <v>984</v>
      </c>
      <c r="Y170" s="71"/>
      <c r="Z170" s="38" t="s">
        <v>2171</v>
      </c>
      <c r="AA170" s="38" t="s">
        <v>2095</v>
      </c>
      <c r="AB170" s="38" t="s">
        <v>2126</v>
      </c>
      <c r="AC170" s="38" t="s">
        <v>2095</v>
      </c>
      <c r="AD170" s="26"/>
      <c r="AE170" s="38" t="s">
        <v>2095</v>
      </c>
      <c r="AF170" s="26" t="s">
        <v>2098</v>
      </c>
      <c r="AG170" s="53" t="s">
        <v>2095</v>
      </c>
      <c r="AH170" s="59">
        <v>4</v>
      </c>
      <c r="AI170" s="26" t="s">
        <v>2099</v>
      </c>
      <c r="AJ170" s="82"/>
      <c r="AK170" s="37">
        <v>109</v>
      </c>
      <c r="AL170" s="26">
        <v>0</v>
      </c>
      <c r="AM170" s="26">
        <v>8</v>
      </c>
      <c r="AN170" s="92">
        <v>0.42417797676136365</v>
      </c>
      <c r="AO170" s="26" t="s">
        <v>2377</v>
      </c>
      <c r="AP170" s="81"/>
    </row>
    <row r="171" spans="1:42" ht="29" hidden="1" x14ac:dyDescent="0.35">
      <c r="A171" s="35">
        <v>31</v>
      </c>
      <c r="B171" s="8" t="s">
        <v>57</v>
      </c>
      <c r="C171" s="12" t="s">
        <v>114</v>
      </c>
      <c r="D171" s="8" t="s">
        <v>2616</v>
      </c>
      <c r="E171" s="8" t="s">
        <v>117</v>
      </c>
      <c r="F171" s="90" t="s">
        <v>2617</v>
      </c>
      <c r="G171" s="8"/>
      <c r="H171" s="26"/>
      <c r="I171" s="66" t="s">
        <v>43</v>
      </c>
      <c r="J171" s="202" t="s">
        <v>44</v>
      </c>
      <c r="K171" s="26">
        <v>1972</v>
      </c>
      <c r="L171" s="67">
        <v>700</v>
      </c>
      <c r="M171" s="67"/>
      <c r="N171" s="67">
        <v>1010</v>
      </c>
      <c r="O171" s="26"/>
      <c r="P171" s="26"/>
      <c r="Q171" s="27">
        <v>0.9452054794520548</v>
      </c>
      <c r="R171" s="26"/>
      <c r="S171" s="61" t="s">
        <v>2107</v>
      </c>
      <c r="T171" s="30"/>
      <c r="U171" s="26">
        <v>3564</v>
      </c>
      <c r="V171" s="28">
        <v>1782</v>
      </c>
      <c r="W171" s="26">
        <v>172</v>
      </c>
      <c r="X171" s="26">
        <f t="shared" si="2"/>
        <v>2064</v>
      </c>
      <c r="Y171" s="71"/>
      <c r="Z171" s="38" t="s">
        <v>2116</v>
      </c>
      <c r="AA171" s="38" t="s">
        <v>2095</v>
      </c>
      <c r="AB171" s="38" t="s">
        <v>2117</v>
      </c>
      <c r="AC171" s="38" t="s">
        <v>2095</v>
      </c>
      <c r="AD171" s="26"/>
      <c r="AE171" s="38" t="s">
        <v>2095</v>
      </c>
      <c r="AF171" s="26" t="s">
        <v>2277</v>
      </c>
      <c r="AG171" s="53" t="s">
        <v>2095</v>
      </c>
      <c r="AH171" s="59">
        <v>4</v>
      </c>
      <c r="AI171" s="26" t="s">
        <v>2099</v>
      </c>
      <c r="AJ171" s="82"/>
      <c r="AK171" s="37">
        <v>109</v>
      </c>
      <c r="AL171" s="26">
        <v>2</v>
      </c>
      <c r="AM171" s="26">
        <v>7</v>
      </c>
      <c r="AN171" s="92">
        <v>0.78882010949621018</v>
      </c>
      <c r="AO171" s="26" t="s">
        <v>2380</v>
      </c>
      <c r="AP171" s="81"/>
    </row>
    <row r="172" spans="1:42" hidden="1" x14ac:dyDescent="0.35">
      <c r="A172" s="35">
        <v>31</v>
      </c>
      <c r="B172" s="8" t="s">
        <v>57</v>
      </c>
      <c r="C172" s="12" t="s">
        <v>130</v>
      </c>
      <c r="D172" s="8" t="s">
        <v>2501</v>
      </c>
      <c r="E172" s="8" t="s">
        <v>134</v>
      </c>
      <c r="F172" s="90" t="s">
        <v>2611</v>
      </c>
      <c r="G172" s="8">
        <v>3</v>
      </c>
      <c r="H172" s="26"/>
      <c r="I172" s="66" t="s">
        <v>36</v>
      </c>
      <c r="J172" s="202" t="s">
        <v>37</v>
      </c>
      <c r="K172" s="26">
        <v>1897</v>
      </c>
      <c r="L172" s="67">
        <v>144</v>
      </c>
      <c r="M172" s="67"/>
      <c r="N172" s="67" t="e">
        <v>#N/A</v>
      </c>
      <c r="O172" s="26"/>
      <c r="P172" s="26"/>
      <c r="Q172" s="27">
        <v>1</v>
      </c>
      <c r="R172" s="26"/>
      <c r="S172" s="61" t="s">
        <v>2095</v>
      </c>
      <c r="T172" s="30"/>
      <c r="U172" s="26">
        <v>313</v>
      </c>
      <c r="V172" s="28">
        <v>156.5</v>
      </c>
      <c r="W172" s="26">
        <v>23</v>
      </c>
      <c r="X172" s="26">
        <f t="shared" si="2"/>
        <v>276</v>
      </c>
      <c r="Y172" s="71"/>
      <c r="Z172" s="38" t="s">
        <v>2096</v>
      </c>
      <c r="AA172" s="38" t="s">
        <v>2097</v>
      </c>
      <c r="AB172" s="38" t="s">
        <v>2095</v>
      </c>
      <c r="AC172" s="38" t="s">
        <v>2095</v>
      </c>
      <c r="AD172" s="26"/>
      <c r="AE172" s="38" t="s">
        <v>2095</v>
      </c>
      <c r="AF172" s="26" t="s">
        <v>2098</v>
      </c>
      <c r="AG172" s="53" t="s">
        <v>2095</v>
      </c>
      <c r="AH172" s="59">
        <v>4</v>
      </c>
      <c r="AI172" s="26" t="s">
        <v>2099</v>
      </c>
      <c r="AJ172" s="82"/>
      <c r="AK172" s="37">
        <v>109</v>
      </c>
      <c r="AL172" s="26">
        <v>2</v>
      </c>
      <c r="AM172" s="26">
        <v>18</v>
      </c>
      <c r="AN172" s="92">
        <v>0.77427435037121017</v>
      </c>
      <c r="AO172" s="26" t="s">
        <v>2498</v>
      </c>
      <c r="AP172" s="81"/>
    </row>
    <row r="173" spans="1:42" x14ac:dyDescent="0.35">
      <c r="A173" s="35">
        <v>2</v>
      </c>
      <c r="B173" s="8" t="s">
        <v>1649</v>
      </c>
      <c r="C173" s="8" t="s">
        <v>1977</v>
      </c>
      <c r="D173" s="8" t="s">
        <v>2618</v>
      </c>
      <c r="E173" s="9" t="s">
        <v>1981</v>
      </c>
      <c r="F173" s="90" t="s">
        <v>2619</v>
      </c>
      <c r="G173" s="9"/>
      <c r="H173" s="26" t="s">
        <v>2168</v>
      </c>
      <c r="I173" s="66" t="s">
        <v>36</v>
      </c>
      <c r="J173" s="202" t="s">
        <v>37</v>
      </c>
      <c r="K173" s="26">
        <v>1913</v>
      </c>
      <c r="L173" s="67">
        <v>660</v>
      </c>
      <c r="M173" s="67"/>
      <c r="N173" s="67">
        <v>269</v>
      </c>
      <c r="O173" s="26"/>
      <c r="P173" s="26"/>
      <c r="Q173" s="27">
        <v>0.72992700729927007</v>
      </c>
      <c r="R173" s="26"/>
      <c r="S173" s="60" t="s">
        <v>2095</v>
      </c>
      <c r="T173" s="30"/>
      <c r="U173" s="26">
        <v>2948</v>
      </c>
      <c r="V173" s="28">
        <v>1474</v>
      </c>
      <c r="W173" s="26">
        <v>124</v>
      </c>
      <c r="X173" s="26">
        <f t="shared" si="2"/>
        <v>1488</v>
      </c>
      <c r="Y173" s="71"/>
      <c r="Z173" s="38" t="s">
        <v>2620</v>
      </c>
      <c r="AA173" s="38" t="s">
        <v>2095</v>
      </c>
      <c r="AB173" s="38" t="s">
        <v>2095</v>
      </c>
      <c r="AC173" s="38" t="s">
        <v>2095</v>
      </c>
      <c r="AD173" s="26"/>
      <c r="AE173" s="38" t="s">
        <v>2129</v>
      </c>
      <c r="AF173" s="26" t="s">
        <v>2098</v>
      </c>
      <c r="AG173" s="53" t="s">
        <v>2095</v>
      </c>
      <c r="AH173" s="59">
        <v>3</v>
      </c>
      <c r="AI173" s="26" t="s">
        <v>2099</v>
      </c>
      <c r="AJ173" s="82"/>
      <c r="AK173" s="37">
        <v>568</v>
      </c>
      <c r="AL173" s="26">
        <v>9</v>
      </c>
      <c r="AM173" s="26">
        <v>44</v>
      </c>
      <c r="AN173" s="92">
        <v>0.22363537663636174</v>
      </c>
      <c r="AO173" s="26" t="s">
        <v>2621</v>
      </c>
      <c r="AP173" s="81"/>
    </row>
    <row r="174" spans="1:42" hidden="1" x14ac:dyDescent="0.35">
      <c r="A174" s="35">
        <v>5</v>
      </c>
      <c r="B174" s="8" t="s">
        <v>1649</v>
      </c>
      <c r="C174" s="12" t="s">
        <v>1770</v>
      </c>
      <c r="D174" s="8" t="s">
        <v>2622</v>
      </c>
      <c r="E174" s="9" t="s">
        <v>1774</v>
      </c>
      <c r="F174" s="90" t="s">
        <v>2623</v>
      </c>
      <c r="G174" s="9"/>
      <c r="H174" s="26" t="s">
        <v>2168</v>
      </c>
      <c r="I174" s="66" t="s">
        <v>36</v>
      </c>
      <c r="J174" s="202" t="s">
        <v>37</v>
      </c>
      <c r="K174" s="26">
        <v>1975</v>
      </c>
      <c r="L174" s="67">
        <v>600</v>
      </c>
      <c r="M174" s="67"/>
      <c r="N174" s="67">
        <v>360</v>
      </c>
      <c r="O174" s="26"/>
      <c r="P174" s="26"/>
      <c r="Q174" s="27">
        <v>0.81818181818181823</v>
      </c>
      <c r="R174" s="26"/>
      <c r="S174" s="60" t="s">
        <v>2095</v>
      </c>
      <c r="T174" s="30"/>
      <c r="U174" s="26">
        <v>1482</v>
      </c>
      <c r="V174" s="28">
        <v>741</v>
      </c>
      <c r="W174" s="26">
        <v>77</v>
      </c>
      <c r="X174" s="26">
        <f t="shared" si="2"/>
        <v>924</v>
      </c>
      <c r="Y174" s="71"/>
      <c r="Z174" s="38" t="s">
        <v>2125</v>
      </c>
      <c r="AA174" s="38" t="s">
        <v>2095</v>
      </c>
      <c r="AB174" s="38" t="s">
        <v>2095</v>
      </c>
      <c r="AC174" s="38" t="s">
        <v>2095</v>
      </c>
      <c r="AD174" s="26"/>
      <c r="AE174" s="38" t="s">
        <v>2129</v>
      </c>
      <c r="AF174" s="26" t="s">
        <v>2098</v>
      </c>
      <c r="AG174" s="53" t="s">
        <v>2095</v>
      </c>
      <c r="AH174" s="59">
        <v>3</v>
      </c>
      <c r="AI174" s="26" t="s">
        <v>2099</v>
      </c>
      <c r="AJ174" s="82"/>
      <c r="AK174" s="37">
        <v>318</v>
      </c>
      <c r="AL174" s="26">
        <v>2</v>
      </c>
      <c r="AM174" s="26">
        <v>10</v>
      </c>
      <c r="AN174" s="92">
        <v>0.97891846825946971</v>
      </c>
      <c r="AO174" s="26" t="s">
        <v>2473</v>
      </c>
      <c r="AP174" s="81"/>
    </row>
    <row r="175" spans="1:42" ht="29" hidden="1" x14ac:dyDescent="0.35">
      <c r="A175" s="35">
        <v>5</v>
      </c>
      <c r="B175" s="8" t="s">
        <v>1649</v>
      </c>
      <c r="C175" s="8" t="s">
        <v>1785</v>
      </c>
      <c r="D175" s="8" t="s">
        <v>2624</v>
      </c>
      <c r="E175" s="9" t="s">
        <v>1789</v>
      </c>
      <c r="F175" s="90" t="s">
        <v>2518</v>
      </c>
      <c r="G175" s="9"/>
      <c r="H175" s="26" t="s">
        <v>2124</v>
      </c>
      <c r="I175" s="66" t="s">
        <v>36</v>
      </c>
      <c r="J175" s="202" t="s">
        <v>37</v>
      </c>
      <c r="K175" s="26">
        <v>1966</v>
      </c>
      <c r="L175" s="67">
        <v>611</v>
      </c>
      <c r="M175" s="67"/>
      <c r="N175" s="67">
        <v>500</v>
      </c>
      <c r="O175" s="26"/>
      <c r="P175" s="26"/>
      <c r="Q175" s="27">
        <v>1</v>
      </c>
      <c r="R175" s="26"/>
      <c r="S175" s="60" t="s">
        <v>2095</v>
      </c>
      <c r="T175" s="30"/>
      <c r="U175" s="26">
        <v>1342</v>
      </c>
      <c r="V175" s="28">
        <v>671</v>
      </c>
      <c r="W175" s="26">
        <v>63</v>
      </c>
      <c r="X175" s="26">
        <f t="shared" si="2"/>
        <v>756</v>
      </c>
      <c r="Y175" s="71"/>
      <c r="Z175" s="38" t="s">
        <v>2620</v>
      </c>
      <c r="AA175" s="38" t="s">
        <v>2095</v>
      </c>
      <c r="AB175" s="38" t="s">
        <v>2095</v>
      </c>
      <c r="AC175" s="38" t="s">
        <v>2095</v>
      </c>
      <c r="AD175" s="26"/>
      <c r="AE175" s="38" t="s">
        <v>2129</v>
      </c>
      <c r="AF175" s="26" t="s">
        <v>2098</v>
      </c>
      <c r="AG175" s="53" t="s">
        <v>2095</v>
      </c>
      <c r="AH175" s="59">
        <v>3</v>
      </c>
      <c r="AI175" s="26" t="s">
        <v>2099</v>
      </c>
      <c r="AJ175" s="82"/>
      <c r="AK175" s="37">
        <v>318</v>
      </c>
      <c r="AL175" s="26">
        <v>2</v>
      </c>
      <c r="AM175" s="26">
        <v>24</v>
      </c>
      <c r="AN175" s="92">
        <v>0.30712736927651324</v>
      </c>
      <c r="AO175" s="26" t="s">
        <v>2162</v>
      </c>
      <c r="AP175" s="81"/>
    </row>
    <row r="176" spans="1:42" ht="29" hidden="1" x14ac:dyDescent="0.35">
      <c r="A176" s="35">
        <v>6</v>
      </c>
      <c r="B176" s="8" t="s">
        <v>1649</v>
      </c>
      <c r="C176" s="8" t="s">
        <v>1729</v>
      </c>
      <c r="D176" s="8" t="s">
        <v>2625</v>
      </c>
      <c r="E176" s="9" t="s">
        <v>1733</v>
      </c>
      <c r="F176" s="90" t="s">
        <v>2395</v>
      </c>
      <c r="G176" s="9"/>
      <c r="H176" s="26" t="s">
        <v>2168</v>
      </c>
      <c r="I176" s="66" t="s">
        <v>62</v>
      </c>
      <c r="J176" s="202" t="s">
        <v>37</v>
      </c>
      <c r="K176" s="26">
        <v>1992</v>
      </c>
      <c r="L176" s="67">
        <v>205</v>
      </c>
      <c r="M176" s="67"/>
      <c r="N176" s="67">
        <v>475</v>
      </c>
      <c r="O176" s="26"/>
      <c r="P176" s="26"/>
      <c r="Q176" s="27">
        <v>1</v>
      </c>
      <c r="R176" s="26"/>
      <c r="S176" s="60" t="s">
        <v>2095</v>
      </c>
      <c r="T176" s="30"/>
      <c r="U176" s="26">
        <v>447</v>
      </c>
      <c r="V176" s="28">
        <v>223.5</v>
      </c>
      <c r="W176" s="26">
        <v>23</v>
      </c>
      <c r="X176" s="26">
        <f t="shared" si="2"/>
        <v>276</v>
      </c>
      <c r="Y176" s="71"/>
      <c r="Z176" s="38" t="s">
        <v>2116</v>
      </c>
      <c r="AA176" s="38" t="s">
        <v>2095</v>
      </c>
      <c r="AB176" s="38" t="s">
        <v>2095</v>
      </c>
      <c r="AC176" s="38" t="s">
        <v>2095</v>
      </c>
      <c r="AD176" s="26"/>
      <c r="AE176" s="38" t="s">
        <v>2095</v>
      </c>
      <c r="AF176" s="26" t="s">
        <v>2098</v>
      </c>
      <c r="AG176" s="53" t="s">
        <v>2095</v>
      </c>
      <c r="AH176" s="59">
        <v>3</v>
      </c>
      <c r="AI176" s="26" t="s">
        <v>2099</v>
      </c>
      <c r="AJ176" s="82"/>
      <c r="AK176" s="37">
        <v>227</v>
      </c>
      <c r="AL176" s="26">
        <v>4</v>
      </c>
      <c r="AM176" s="26">
        <v>13</v>
      </c>
      <c r="AN176" s="92">
        <v>0.24294707389583142</v>
      </c>
      <c r="AO176" s="26" t="s">
        <v>2173</v>
      </c>
      <c r="AP176" s="81"/>
    </row>
    <row r="177" spans="1:42" ht="29" hidden="1" x14ac:dyDescent="0.35">
      <c r="A177" s="35">
        <v>10</v>
      </c>
      <c r="B177" s="8" t="s">
        <v>1083</v>
      </c>
      <c r="C177" s="8" t="s">
        <v>1323</v>
      </c>
      <c r="D177" s="8" t="s">
        <v>2626</v>
      </c>
      <c r="E177" s="9" t="s">
        <v>1326</v>
      </c>
      <c r="F177" s="90" t="s">
        <v>2489</v>
      </c>
      <c r="G177" s="9"/>
      <c r="H177" s="26" t="s">
        <v>2168</v>
      </c>
      <c r="I177" s="66" t="s">
        <v>62</v>
      </c>
      <c r="J177" s="202" t="s">
        <v>37</v>
      </c>
      <c r="K177" s="26">
        <v>1999</v>
      </c>
      <c r="L177" s="67">
        <v>220</v>
      </c>
      <c r="M177" s="67"/>
      <c r="N177" s="67">
        <v>360</v>
      </c>
      <c r="O177" s="26"/>
      <c r="P177" s="26"/>
      <c r="Q177" s="27">
        <v>1</v>
      </c>
      <c r="R177" s="26"/>
      <c r="S177" s="60" t="s">
        <v>2107</v>
      </c>
      <c r="T177" s="30"/>
      <c r="U177" s="26">
        <v>470</v>
      </c>
      <c r="V177" s="28">
        <v>235</v>
      </c>
      <c r="W177" s="26">
        <v>30</v>
      </c>
      <c r="X177" s="26">
        <f t="shared" si="2"/>
        <v>360</v>
      </c>
      <c r="Y177" s="71"/>
      <c r="Z177" s="38" t="s">
        <v>2171</v>
      </c>
      <c r="AA177" s="38" t="s">
        <v>2095</v>
      </c>
      <c r="AB177" s="38" t="s">
        <v>2095</v>
      </c>
      <c r="AC177" s="38" t="s">
        <v>2095</v>
      </c>
      <c r="AD177" s="26"/>
      <c r="AE177" s="38" t="s">
        <v>2095</v>
      </c>
      <c r="AF177" s="26" t="s">
        <v>2098</v>
      </c>
      <c r="AG177" s="53" t="s">
        <v>2095</v>
      </c>
      <c r="AH177" s="59">
        <v>3</v>
      </c>
      <c r="AI177" s="26" t="s">
        <v>2099</v>
      </c>
      <c r="AJ177" s="82"/>
      <c r="AK177" s="37">
        <v>822</v>
      </c>
      <c r="AL177" s="26">
        <v>1</v>
      </c>
      <c r="AM177" s="26">
        <v>16</v>
      </c>
      <c r="AN177" s="92">
        <v>0.3801701445473466</v>
      </c>
      <c r="AO177" s="26" t="s">
        <v>2215</v>
      </c>
      <c r="AP177" s="81"/>
    </row>
    <row r="178" spans="1:42" hidden="1" x14ac:dyDescent="0.35">
      <c r="A178" s="35">
        <v>12</v>
      </c>
      <c r="B178" s="8" t="s">
        <v>1083</v>
      </c>
      <c r="C178" s="8" t="s">
        <v>1167</v>
      </c>
      <c r="D178" s="8" t="s">
        <v>2627</v>
      </c>
      <c r="E178" s="9" t="s">
        <v>1171</v>
      </c>
      <c r="F178" s="90" t="s">
        <v>2406</v>
      </c>
      <c r="G178" s="9"/>
      <c r="H178" s="26"/>
      <c r="I178" s="66" t="s">
        <v>62</v>
      </c>
      <c r="J178" s="202" t="s">
        <v>37</v>
      </c>
      <c r="K178" s="26">
        <v>1915</v>
      </c>
      <c r="L178" s="67">
        <v>170</v>
      </c>
      <c r="M178" s="67"/>
      <c r="N178" s="67">
        <v>180</v>
      </c>
      <c r="O178" s="26"/>
      <c r="P178" s="26"/>
      <c r="Q178" s="27">
        <v>1</v>
      </c>
      <c r="R178" s="26"/>
      <c r="S178" s="60" t="s">
        <v>2107</v>
      </c>
      <c r="T178" s="30"/>
      <c r="U178" s="26">
        <v>574</v>
      </c>
      <c r="V178" s="28">
        <v>287</v>
      </c>
      <c r="W178" s="26">
        <v>30</v>
      </c>
      <c r="X178" s="26">
        <f t="shared" si="2"/>
        <v>360</v>
      </c>
      <c r="Y178" s="71"/>
      <c r="Z178" s="38" t="s">
        <v>2116</v>
      </c>
      <c r="AA178" s="38" t="s">
        <v>2095</v>
      </c>
      <c r="AB178" s="38" t="s">
        <v>2095</v>
      </c>
      <c r="AC178" s="38" t="s">
        <v>2095</v>
      </c>
      <c r="AD178" s="26"/>
      <c r="AE178" s="38" t="s">
        <v>2095</v>
      </c>
      <c r="AF178" s="26" t="s">
        <v>2277</v>
      </c>
      <c r="AG178" s="53" t="s">
        <v>2095</v>
      </c>
      <c r="AH178" s="59">
        <v>3</v>
      </c>
      <c r="AI178" s="26" t="s">
        <v>2099</v>
      </c>
      <c r="AJ178" s="82"/>
      <c r="AK178" s="37">
        <v>650</v>
      </c>
      <c r="AL178" s="26">
        <v>2</v>
      </c>
      <c r="AM178" s="26">
        <v>9</v>
      </c>
      <c r="AN178" s="92">
        <v>1.1570118049015152</v>
      </c>
      <c r="AO178" s="26" t="s">
        <v>2215</v>
      </c>
      <c r="AP178" s="81"/>
    </row>
    <row r="179" spans="1:42" hidden="1" x14ac:dyDescent="0.35">
      <c r="A179" s="31">
        <v>17</v>
      </c>
      <c r="B179" s="12" t="s">
        <v>29</v>
      </c>
      <c r="C179" s="12" t="s">
        <v>785</v>
      </c>
      <c r="D179" s="8" t="s">
        <v>2500</v>
      </c>
      <c r="E179" s="8" t="s">
        <v>789</v>
      </c>
      <c r="F179" s="90" t="s">
        <v>2427</v>
      </c>
      <c r="G179" s="8">
        <v>3</v>
      </c>
      <c r="H179" s="26" t="s">
        <v>2105</v>
      </c>
      <c r="I179" s="66" t="s">
        <v>62</v>
      </c>
      <c r="J179" s="202" t="s">
        <v>37</v>
      </c>
      <c r="K179" s="26">
        <v>1996</v>
      </c>
      <c r="L179" s="67">
        <v>321</v>
      </c>
      <c r="M179" s="67"/>
      <c r="N179" s="67">
        <v>188</v>
      </c>
      <c r="O179" s="26"/>
      <c r="P179" s="26"/>
      <c r="Q179" s="27">
        <v>1</v>
      </c>
      <c r="R179" s="26"/>
      <c r="S179" s="60" t="s">
        <v>2107</v>
      </c>
      <c r="T179" s="30"/>
      <c r="U179" s="26">
        <v>506</v>
      </c>
      <c r="V179" s="28">
        <v>253</v>
      </c>
      <c r="W179" s="26">
        <v>39</v>
      </c>
      <c r="X179" s="26">
        <f t="shared" si="2"/>
        <v>468</v>
      </c>
      <c r="Y179" s="71"/>
      <c r="Z179" s="38" t="s">
        <v>2096</v>
      </c>
      <c r="AA179" s="38" t="s">
        <v>2097</v>
      </c>
      <c r="AB179" s="38" t="s">
        <v>2095</v>
      </c>
      <c r="AC179" s="38" t="s">
        <v>2095</v>
      </c>
      <c r="AD179" s="26"/>
      <c r="AE179" s="38" t="s">
        <v>2129</v>
      </c>
      <c r="AF179" s="26" t="s">
        <v>2098</v>
      </c>
      <c r="AG179" s="53" t="s">
        <v>2095</v>
      </c>
      <c r="AH179" s="59">
        <v>3</v>
      </c>
      <c r="AI179" s="26" t="s">
        <v>2099</v>
      </c>
      <c r="AJ179" s="82"/>
      <c r="AK179" s="37">
        <v>496</v>
      </c>
      <c r="AL179" s="26">
        <v>6</v>
      </c>
      <c r="AM179" s="26">
        <v>8</v>
      </c>
      <c r="AN179" s="92">
        <v>1.1951275087481041</v>
      </c>
      <c r="AO179" s="26" t="s">
        <v>2260</v>
      </c>
      <c r="AP179" s="81"/>
    </row>
    <row r="180" spans="1:42" hidden="1" x14ac:dyDescent="0.35">
      <c r="A180" s="31">
        <v>18</v>
      </c>
      <c r="B180" s="12" t="s">
        <v>29</v>
      </c>
      <c r="C180" s="12" t="s">
        <v>717</v>
      </c>
      <c r="D180" s="8" t="s">
        <v>2281</v>
      </c>
      <c r="E180" s="8" t="s">
        <v>720</v>
      </c>
      <c r="F180" s="90" t="s">
        <v>2442</v>
      </c>
      <c r="G180" s="8">
        <v>3</v>
      </c>
      <c r="H180" s="26" t="s">
        <v>2148</v>
      </c>
      <c r="I180" s="66" t="s">
        <v>36</v>
      </c>
      <c r="J180" s="202" t="s">
        <v>37</v>
      </c>
      <c r="K180" s="26">
        <v>1907</v>
      </c>
      <c r="L180" s="67">
        <v>448</v>
      </c>
      <c r="M180" s="67"/>
      <c r="N180" s="67">
        <v>285</v>
      </c>
      <c r="O180" s="26"/>
      <c r="P180" s="26"/>
      <c r="Q180" s="27">
        <v>0.97959183673469385</v>
      </c>
      <c r="R180" s="26"/>
      <c r="S180" s="60" t="s">
        <v>2107</v>
      </c>
      <c r="T180" s="30"/>
      <c r="U180" s="26">
        <v>759</v>
      </c>
      <c r="V180" s="28">
        <v>379.5</v>
      </c>
      <c r="W180" s="26">
        <v>55</v>
      </c>
      <c r="X180" s="26">
        <f t="shared" si="2"/>
        <v>660</v>
      </c>
      <c r="Y180" s="71"/>
      <c r="Z180" s="38" t="s">
        <v>2096</v>
      </c>
      <c r="AA180" s="38" t="s">
        <v>2097</v>
      </c>
      <c r="AB180" s="38" t="s">
        <v>2095</v>
      </c>
      <c r="AC180" s="38" t="s">
        <v>2095</v>
      </c>
      <c r="AD180" s="26"/>
      <c r="AE180" s="38" t="s">
        <v>2129</v>
      </c>
      <c r="AF180" s="26" t="s">
        <v>2098</v>
      </c>
      <c r="AG180" s="53" t="s">
        <v>2095</v>
      </c>
      <c r="AH180" s="59">
        <v>3</v>
      </c>
      <c r="AI180" s="26" t="s">
        <v>2099</v>
      </c>
      <c r="AJ180" s="82"/>
      <c r="AK180" s="37">
        <v>219</v>
      </c>
      <c r="AL180" s="26">
        <v>1</v>
      </c>
      <c r="AM180" s="26">
        <v>5</v>
      </c>
      <c r="AN180" s="92">
        <v>0.87310759233333335</v>
      </c>
      <c r="AO180" s="26" t="s">
        <v>2280</v>
      </c>
      <c r="AP180" s="81"/>
    </row>
    <row r="181" spans="1:42" hidden="1" x14ac:dyDescent="0.35">
      <c r="A181" s="31">
        <v>17</v>
      </c>
      <c r="B181" s="12" t="s">
        <v>29</v>
      </c>
      <c r="C181" s="12" t="s">
        <v>797</v>
      </c>
      <c r="D181" s="8" t="s">
        <v>2502</v>
      </c>
      <c r="E181" s="8" t="s">
        <v>800</v>
      </c>
      <c r="F181" s="90" t="s">
        <v>2427</v>
      </c>
      <c r="G181" s="8">
        <v>3</v>
      </c>
      <c r="H181" s="26"/>
      <c r="I181" s="66" t="s">
        <v>55</v>
      </c>
      <c r="J181" s="202" t="s">
        <v>44</v>
      </c>
      <c r="K181" s="26">
        <v>1959</v>
      </c>
      <c r="L181" s="67">
        <v>410</v>
      </c>
      <c r="M181" s="67"/>
      <c r="N181" s="67">
        <v>380</v>
      </c>
      <c r="O181" s="26"/>
      <c r="P181" s="26" t="s">
        <v>2106</v>
      </c>
      <c r="Q181" s="27">
        <v>0.48</v>
      </c>
      <c r="R181" s="26"/>
      <c r="S181" s="60" t="s">
        <v>2095</v>
      </c>
      <c r="T181" s="30"/>
      <c r="U181" s="26">
        <v>721</v>
      </c>
      <c r="V181" s="28">
        <v>360.5</v>
      </c>
      <c r="W181" s="26">
        <v>45</v>
      </c>
      <c r="X181" s="26">
        <f t="shared" si="2"/>
        <v>540</v>
      </c>
      <c r="Y181" s="71"/>
      <c r="Z181" s="38" t="s">
        <v>2096</v>
      </c>
      <c r="AA181" s="38" t="s">
        <v>2097</v>
      </c>
      <c r="AB181" s="38" t="s">
        <v>2126</v>
      </c>
      <c r="AC181" s="38" t="s">
        <v>2095</v>
      </c>
      <c r="AD181" s="26"/>
      <c r="AE181" s="38" t="s">
        <v>2095</v>
      </c>
      <c r="AF181" s="26" t="s">
        <v>2098</v>
      </c>
      <c r="AG181" s="53" t="s">
        <v>2095</v>
      </c>
      <c r="AH181" s="59">
        <v>5</v>
      </c>
      <c r="AI181" s="26" t="s">
        <v>2099</v>
      </c>
      <c r="AJ181" s="82"/>
      <c r="AK181" s="37">
        <v>496</v>
      </c>
      <c r="AL181" s="26">
        <v>2</v>
      </c>
      <c r="AM181" s="26">
        <v>7</v>
      </c>
      <c r="AN181" s="92">
        <v>0.3909017557575758</v>
      </c>
      <c r="AO181" s="26" t="s">
        <v>2270</v>
      </c>
      <c r="AP181" s="81"/>
    </row>
    <row r="182" spans="1:42" hidden="1" x14ac:dyDescent="0.35">
      <c r="A182" s="31">
        <v>18</v>
      </c>
      <c r="B182" s="12" t="s">
        <v>29</v>
      </c>
      <c r="C182" s="12" t="s">
        <v>738</v>
      </c>
      <c r="D182" s="8" t="s">
        <v>2628</v>
      </c>
      <c r="E182" s="8" t="s">
        <v>741</v>
      </c>
      <c r="F182" s="90" t="s">
        <v>2442</v>
      </c>
      <c r="G182" s="8"/>
      <c r="H182" s="26" t="s">
        <v>2105</v>
      </c>
      <c r="I182" s="66" t="s">
        <v>62</v>
      </c>
      <c r="J182" s="202" t="s">
        <v>37</v>
      </c>
      <c r="K182" s="26">
        <v>2009</v>
      </c>
      <c r="L182" s="67">
        <v>169</v>
      </c>
      <c r="M182" s="67"/>
      <c r="N182" s="67" t="e">
        <v>#N/A</v>
      </c>
      <c r="O182" s="26"/>
      <c r="P182" s="26"/>
      <c r="Q182" s="27">
        <v>1</v>
      </c>
      <c r="R182" s="26"/>
      <c r="S182" s="60" t="s">
        <v>2095</v>
      </c>
      <c r="T182" s="30"/>
      <c r="U182" s="26">
        <v>556</v>
      </c>
      <c r="V182" s="28">
        <v>278</v>
      </c>
      <c r="W182" s="26">
        <v>31</v>
      </c>
      <c r="X182" s="26">
        <f t="shared" si="2"/>
        <v>372</v>
      </c>
      <c r="Y182" s="71"/>
      <c r="Z182" s="38" t="s">
        <v>2171</v>
      </c>
      <c r="AA182" s="38" t="s">
        <v>2095</v>
      </c>
      <c r="AB182" s="38" t="s">
        <v>2095</v>
      </c>
      <c r="AC182" s="38" t="s">
        <v>2095</v>
      </c>
      <c r="AD182" s="26"/>
      <c r="AE182" s="38" t="s">
        <v>2095</v>
      </c>
      <c r="AF182" s="26" t="s">
        <v>2098</v>
      </c>
      <c r="AG182" s="53" t="s">
        <v>2095</v>
      </c>
      <c r="AH182" s="59">
        <v>3</v>
      </c>
      <c r="AI182" s="26" t="s">
        <v>2099</v>
      </c>
      <c r="AJ182" s="82"/>
      <c r="AK182" s="37">
        <v>219</v>
      </c>
      <c r="AL182" s="26">
        <v>1</v>
      </c>
      <c r="AM182" s="26">
        <v>7</v>
      </c>
      <c r="AN182" s="92">
        <v>1.1997947850681818</v>
      </c>
      <c r="AO182" s="26" t="s">
        <v>2280</v>
      </c>
      <c r="AP182" s="81"/>
    </row>
    <row r="183" spans="1:42" hidden="1" x14ac:dyDescent="0.35">
      <c r="A183" s="31">
        <v>20</v>
      </c>
      <c r="B183" s="12" t="s">
        <v>29</v>
      </c>
      <c r="C183" s="12" t="s">
        <v>612</v>
      </c>
      <c r="D183" s="8" t="s">
        <v>2109</v>
      </c>
      <c r="E183" s="8" t="s">
        <v>615</v>
      </c>
      <c r="F183" s="90" t="s">
        <v>2110</v>
      </c>
      <c r="G183" s="8"/>
      <c r="H183" s="26" t="s">
        <v>2105</v>
      </c>
      <c r="I183" s="66" t="s">
        <v>62</v>
      </c>
      <c r="J183" s="202" t="s">
        <v>37</v>
      </c>
      <c r="K183" s="26">
        <v>2002</v>
      </c>
      <c r="L183" s="67">
        <v>265</v>
      </c>
      <c r="M183" s="67"/>
      <c r="N183" s="67">
        <v>200</v>
      </c>
      <c r="O183" s="26"/>
      <c r="P183" s="26"/>
      <c r="Q183" s="27">
        <v>1</v>
      </c>
      <c r="R183" s="26"/>
      <c r="S183" s="60" t="s">
        <v>2095</v>
      </c>
      <c r="T183" s="30"/>
      <c r="U183" s="26">
        <v>645</v>
      </c>
      <c r="V183" s="28">
        <v>322.5</v>
      </c>
      <c r="W183" s="26">
        <v>44</v>
      </c>
      <c r="X183" s="26">
        <f t="shared" si="2"/>
        <v>528</v>
      </c>
      <c r="Y183" s="71"/>
      <c r="Z183" s="38" t="s">
        <v>2096</v>
      </c>
      <c r="AA183" s="38" t="s">
        <v>2095</v>
      </c>
      <c r="AB183" s="38" t="s">
        <v>2095</v>
      </c>
      <c r="AC183" s="38" t="s">
        <v>2095</v>
      </c>
      <c r="AD183" s="26"/>
      <c r="AE183" s="38" t="s">
        <v>2095</v>
      </c>
      <c r="AF183" s="26" t="s">
        <v>2098</v>
      </c>
      <c r="AG183" s="53" t="s">
        <v>2095</v>
      </c>
      <c r="AH183" s="59">
        <v>3</v>
      </c>
      <c r="AI183" s="26" t="s">
        <v>2099</v>
      </c>
      <c r="AJ183" s="82"/>
      <c r="AK183" s="37">
        <v>56</v>
      </c>
      <c r="AL183" s="26">
        <v>2</v>
      </c>
      <c r="AM183" s="26">
        <v>25</v>
      </c>
      <c r="AN183" s="92">
        <v>0.76078857009848289</v>
      </c>
      <c r="AO183" s="26" t="s">
        <v>2108</v>
      </c>
      <c r="AP183" s="81"/>
    </row>
    <row r="184" spans="1:42" hidden="1" x14ac:dyDescent="0.35">
      <c r="A184" s="31">
        <v>22</v>
      </c>
      <c r="B184" s="12" t="s">
        <v>29</v>
      </c>
      <c r="C184" s="12" t="s">
        <v>563</v>
      </c>
      <c r="D184" s="8" t="s">
        <v>2629</v>
      </c>
      <c r="E184" s="8" t="s">
        <v>566</v>
      </c>
      <c r="F184" s="90" t="s">
        <v>2630</v>
      </c>
      <c r="G184" s="8"/>
      <c r="H184" s="26"/>
      <c r="I184" s="66" t="s">
        <v>43</v>
      </c>
      <c r="J184" s="202" t="s">
        <v>44</v>
      </c>
      <c r="K184" s="26">
        <v>1937</v>
      </c>
      <c r="L184" s="67">
        <v>635</v>
      </c>
      <c r="M184" s="67"/>
      <c r="N184" s="67">
        <v>112</v>
      </c>
      <c r="O184" s="26"/>
      <c r="P184" s="26"/>
      <c r="Q184" s="27">
        <v>0.32894736842105265</v>
      </c>
      <c r="R184" s="26"/>
      <c r="S184" s="60" t="s">
        <v>2107</v>
      </c>
      <c r="T184" s="30"/>
      <c r="U184" s="26">
        <v>1622</v>
      </c>
      <c r="V184" s="28">
        <v>811</v>
      </c>
      <c r="W184" s="26">
        <v>77</v>
      </c>
      <c r="X184" s="26">
        <f t="shared" si="2"/>
        <v>924</v>
      </c>
      <c r="Y184" s="71"/>
      <c r="Z184" s="38" t="s">
        <v>2171</v>
      </c>
      <c r="AA184" s="38" t="s">
        <v>2095</v>
      </c>
      <c r="AB184" s="38" t="s">
        <v>2095</v>
      </c>
      <c r="AC184" s="38" t="s">
        <v>2095</v>
      </c>
      <c r="AD184" s="26"/>
      <c r="AE184" s="38" t="s">
        <v>2095</v>
      </c>
      <c r="AF184" s="26" t="s">
        <v>2098</v>
      </c>
      <c r="AG184" s="53" t="s">
        <v>2095</v>
      </c>
      <c r="AH184" s="59">
        <v>3</v>
      </c>
      <c r="AI184" s="26" t="s">
        <v>2099</v>
      </c>
      <c r="AJ184" s="82"/>
      <c r="AK184" s="37">
        <v>213</v>
      </c>
      <c r="AL184" s="26">
        <v>2</v>
      </c>
      <c r="AM184" s="26">
        <v>9</v>
      </c>
      <c r="AN184" s="92">
        <v>0.74023009800568185</v>
      </c>
      <c r="AO184" s="26" t="s">
        <v>2572</v>
      </c>
      <c r="AP184" s="81"/>
    </row>
    <row r="185" spans="1:42" hidden="1" x14ac:dyDescent="0.35">
      <c r="A185" s="36">
        <v>25</v>
      </c>
      <c r="B185" s="12" t="s">
        <v>145</v>
      </c>
      <c r="C185" s="12" t="s">
        <v>428</v>
      </c>
      <c r="D185" s="8" t="s">
        <v>2631</v>
      </c>
      <c r="E185" s="8" t="s">
        <v>431</v>
      </c>
      <c r="F185" s="90" t="s">
        <v>2632</v>
      </c>
      <c r="G185" s="8"/>
      <c r="H185" s="26"/>
      <c r="I185" s="66" t="s">
        <v>432</v>
      </c>
      <c r="J185" s="202" t="s">
        <v>44</v>
      </c>
      <c r="K185" s="26">
        <v>1956</v>
      </c>
      <c r="L185" s="67">
        <v>500</v>
      </c>
      <c r="M185" s="67"/>
      <c r="N185" s="67">
        <v>430</v>
      </c>
      <c r="O185" s="26"/>
      <c r="P185" s="26" t="s">
        <v>2106</v>
      </c>
      <c r="Q185" s="27">
        <v>0.9642857142857143</v>
      </c>
      <c r="R185" s="26"/>
      <c r="S185" s="60" t="s">
        <v>2095</v>
      </c>
      <c r="T185" s="30"/>
      <c r="U185" s="26">
        <v>1221</v>
      </c>
      <c r="V185" s="28">
        <v>610.5</v>
      </c>
      <c r="W185" s="26">
        <v>46</v>
      </c>
      <c r="X185" s="26">
        <f t="shared" si="2"/>
        <v>552</v>
      </c>
      <c r="Y185" s="71"/>
      <c r="Z185" s="38" t="s">
        <v>2171</v>
      </c>
      <c r="AA185" s="38" t="s">
        <v>2095</v>
      </c>
      <c r="AB185" s="38" t="s">
        <v>2095</v>
      </c>
      <c r="AC185" s="38" t="s">
        <v>2095</v>
      </c>
      <c r="AD185" s="26"/>
      <c r="AE185" s="38" t="s">
        <v>2095</v>
      </c>
      <c r="AF185" s="26" t="s">
        <v>2098</v>
      </c>
      <c r="AG185" s="53" t="s">
        <v>2095</v>
      </c>
      <c r="AH185" s="59">
        <v>3</v>
      </c>
      <c r="AI185" s="26" t="s">
        <v>2099</v>
      </c>
      <c r="AJ185" s="82"/>
      <c r="AK185" s="37">
        <v>69</v>
      </c>
      <c r="AL185" s="26">
        <v>0</v>
      </c>
      <c r="AM185" s="26">
        <v>10</v>
      </c>
      <c r="AN185" s="92">
        <v>1.3469980597291666</v>
      </c>
      <c r="AO185" s="26" t="s">
        <v>2113</v>
      </c>
      <c r="AP185" s="81"/>
    </row>
    <row r="186" spans="1:42" hidden="1" x14ac:dyDescent="0.35">
      <c r="A186" s="35">
        <v>31</v>
      </c>
      <c r="B186" s="8" t="s">
        <v>57</v>
      </c>
      <c r="C186" s="12" t="s">
        <v>93</v>
      </c>
      <c r="D186" s="8" t="s">
        <v>2633</v>
      </c>
      <c r="E186" s="8" t="s">
        <v>96</v>
      </c>
      <c r="F186" s="90" t="s">
        <v>2634</v>
      </c>
      <c r="G186" s="8"/>
      <c r="H186" s="26"/>
      <c r="I186" s="66" t="s">
        <v>36</v>
      </c>
      <c r="J186" s="202" t="s">
        <v>37</v>
      </c>
      <c r="K186" s="26">
        <v>1960</v>
      </c>
      <c r="L186" s="67">
        <v>575</v>
      </c>
      <c r="M186" s="67"/>
      <c r="N186" s="67">
        <v>600</v>
      </c>
      <c r="O186" s="26"/>
      <c r="P186" s="26" t="s">
        <v>2106</v>
      </c>
      <c r="Q186" s="27">
        <v>0.87692307692307692</v>
      </c>
      <c r="R186" s="26"/>
      <c r="S186" s="61" t="s">
        <v>2095</v>
      </c>
      <c r="T186" s="30"/>
      <c r="U186" s="26">
        <v>1292</v>
      </c>
      <c r="V186" s="28">
        <v>646</v>
      </c>
      <c r="W186" s="26">
        <v>66</v>
      </c>
      <c r="X186" s="26">
        <f t="shared" si="2"/>
        <v>792</v>
      </c>
      <c r="Y186" s="71"/>
      <c r="Z186" s="38" t="s">
        <v>2171</v>
      </c>
      <c r="AA186" s="38" t="s">
        <v>2095</v>
      </c>
      <c r="AB186" s="38" t="s">
        <v>2095</v>
      </c>
      <c r="AC186" s="38" t="s">
        <v>2095</v>
      </c>
      <c r="AD186" s="26"/>
      <c r="AE186" s="38" t="s">
        <v>2095</v>
      </c>
      <c r="AF186" s="26" t="s">
        <v>2098</v>
      </c>
      <c r="AG186" s="53" t="s">
        <v>2095</v>
      </c>
      <c r="AH186" s="59">
        <v>3</v>
      </c>
      <c r="AI186" s="26" t="s">
        <v>2099</v>
      </c>
      <c r="AJ186" s="82"/>
      <c r="AK186" s="37">
        <v>109</v>
      </c>
      <c r="AL186" s="26">
        <v>0</v>
      </c>
      <c r="AM186" s="26">
        <v>13</v>
      </c>
      <c r="AN186" s="92">
        <v>2.2587014941666479</v>
      </c>
      <c r="AO186" s="26" t="s">
        <v>2377</v>
      </c>
      <c r="AP186" s="81"/>
    </row>
    <row r="187" spans="1:42" ht="29" hidden="1" x14ac:dyDescent="0.35">
      <c r="A187" s="35">
        <v>10</v>
      </c>
      <c r="B187" s="8" t="s">
        <v>1083</v>
      </c>
      <c r="C187" s="8" t="s">
        <v>1374</v>
      </c>
      <c r="D187" s="8" t="s">
        <v>2635</v>
      </c>
      <c r="E187" s="9" t="s">
        <v>1378</v>
      </c>
      <c r="F187" s="90" t="s">
        <v>2539</v>
      </c>
      <c r="G187" s="9"/>
      <c r="H187" s="26"/>
      <c r="I187" s="66" t="s">
        <v>486</v>
      </c>
      <c r="J187" s="202" t="s">
        <v>44</v>
      </c>
      <c r="K187" s="26">
        <v>1972</v>
      </c>
      <c r="L187" s="67">
        <v>350</v>
      </c>
      <c r="M187" s="67"/>
      <c r="N187" s="67">
        <v>460</v>
      </c>
      <c r="O187" s="26"/>
      <c r="P187" s="26"/>
      <c r="Q187" s="27">
        <v>0.68152866242038213</v>
      </c>
      <c r="R187" s="26"/>
      <c r="S187" s="60" t="s">
        <v>2095</v>
      </c>
      <c r="T187" s="30"/>
      <c r="U187" s="26">
        <v>3957</v>
      </c>
      <c r="V187" s="28">
        <v>1978.5</v>
      </c>
      <c r="W187" s="26">
        <v>143</v>
      </c>
      <c r="X187" s="26">
        <f t="shared" si="2"/>
        <v>1716</v>
      </c>
      <c r="Y187" s="71"/>
      <c r="Z187" s="38" t="s">
        <v>2116</v>
      </c>
      <c r="AA187" s="38" t="s">
        <v>2095</v>
      </c>
      <c r="AB187" s="38" t="s">
        <v>2095</v>
      </c>
      <c r="AC187" s="38" t="s">
        <v>2095</v>
      </c>
      <c r="AD187" s="26"/>
      <c r="AE187" s="38" t="s">
        <v>2129</v>
      </c>
      <c r="AF187" s="26" t="s">
        <v>2098</v>
      </c>
      <c r="AG187" s="53" t="s">
        <v>2095</v>
      </c>
      <c r="AH187" s="59">
        <v>2</v>
      </c>
      <c r="AI187" s="26" t="s">
        <v>2099</v>
      </c>
      <c r="AJ187" s="82"/>
      <c r="AK187" s="37">
        <v>822</v>
      </c>
      <c r="AL187" s="26">
        <v>2</v>
      </c>
      <c r="AM187" s="26">
        <v>11</v>
      </c>
      <c r="AN187" s="92">
        <v>0.28160829446212121</v>
      </c>
      <c r="AO187" s="26" t="s">
        <v>2448</v>
      </c>
      <c r="AP187" s="81"/>
    </row>
    <row r="188" spans="1:42" hidden="1" x14ac:dyDescent="0.35">
      <c r="A188" s="31">
        <v>32</v>
      </c>
      <c r="B188" s="12" t="s">
        <v>29</v>
      </c>
      <c r="C188" s="12" t="s">
        <v>38</v>
      </c>
      <c r="D188" s="8" t="s">
        <v>2636</v>
      </c>
      <c r="E188" s="8" t="s">
        <v>42</v>
      </c>
      <c r="F188" s="90" t="s">
        <v>2637</v>
      </c>
      <c r="G188" s="8" t="s">
        <v>2638</v>
      </c>
      <c r="H188" s="26" t="s">
        <v>2124</v>
      </c>
      <c r="I188" s="66" t="s">
        <v>43</v>
      </c>
      <c r="J188" s="202" t="s">
        <v>44</v>
      </c>
      <c r="K188" s="26">
        <v>1977</v>
      </c>
      <c r="L188" s="67">
        <v>610</v>
      </c>
      <c r="M188" s="67"/>
      <c r="N188" s="67">
        <v>225</v>
      </c>
      <c r="O188" s="26"/>
      <c r="P188" s="26" t="s">
        <v>2106</v>
      </c>
      <c r="Q188" s="27">
        <v>0.39473684210526316</v>
      </c>
      <c r="R188" s="26"/>
      <c r="S188" s="61" t="s">
        <v>2095</v>
      </c>
      <c r="T188" s="30"/>
      <c r="U188" s="26">
        <v>1618</v>
      </c>
      <c r="V188" s="28">
        <v>809</v>
      </c>
      <c r="W188" s="26">
        <v>82</v>
      </c>
      <c r="X188" s="26">
        <f t="shared" si="2"/>
        <v>984</v>
      </c>
      <c r="Y188" s="71"/>
      <c r="Z188" s="38" t="s">
        <v>2171</v>
      </c>
      <c r="AA188" s="38" t="s">
        <v>2095</v>
      </c>
      <c r="AB188" s="38" t="s">
        <v>2095</v>
      </c>
      <c r="AC188" s="38" t="s">
        <v>2095</v>
      </c>
      <c r="AD188" s="26"/>
      <c r="AE188" s="38" t="s">
        <v>2129</v>
      </c>
      <c r="AF188" s="26" t="s">
        <v>2098</v>
      </c>
      <c r="AG188" s="53" t="s">
        <v>2095</v>
      </c>
      <c r="AH188" s="59">
        <v>2</v>
      </c>
      <c r="AI188" s="26" t="s">
        <v>2099</v>
      </c>
      <c r="AJ188" s="82"/>
      <c r="AK188" s="37">
        <v>276</v>
      </c>
      <c r="AL188" s="26">
        <v>5</v>
      </c>
      <c r="AM188" s="26">
        <v>8</v>
      </c>
      <c r="AN188" s="92">
        <v>0.43120737013825572</v>
      </c>
      <c r="AO188" s="26" t="s">
        <v>2461</v>
      </c>
      <c r="AP188" s="81"/>
    </row>
    <row r="189" spans="1:42" x14ac:dyDescent="0.35">
      <c r="A189" s="35">
        <v>2</v>
      </c>
      <c r="B189" s="8" t="s">
        <v>1649</v>
      </c>
      <c r="C189" s="8" t="s">
        <v>1997</v>
      </c>
      <c r="D189" s="8" t="s">
        <v>2639</v>
      </c>
      <c r="E189" s="9" t="s">
        <v>2001</v>
      </c>
      <c r="F189" s="90" t="s">
        <v>2640</v>
      </c>
      <c r="G189" s="9"/>
      <c r="H189" s="26" t="s">
        <v>2137</v>
      </c>
      <c r="I189" s="66" t="s">
        <v>62</v>
      </c>
      <c r="J189" s="202" t="s">
        <v>37</v>
      </c>
      <c r="K189" s="26">
        <v>2012</v>
      </c>
      <c r="L189" s="67">
        <v>456</v>
      </c>
      <c r="M189" s="67"/>
      <c r="N189" s="67">
        <v>219</v>
      </c>
      <c r="O189" s="26"/>
      <c r="P189" s="26" t="s">
        <v>2106</v>
      </c>
      <c r="Q189" s="27">
        <v>1</v>
      </c>
      <c r="R189" s="26"/>
      <c r="S189" s="60" t="s">
        <v>2095</v>
      </c>
      <c r="T189" s="30"/>
      <c r="U189" s="26">
        <v>1985</v>
      </c>
      <c r="V189" s="28">
        <v>992.5</v>
      </c>
      <c r="W189" s="26">
        <v>105</v>
      </c>
      <c r="X189" s="26">
        <f t="shared" si="2"/>
        <v>1260</v>
      </c>
      <c r="Y189" s="71"/>
      <c r="Z189" s="38" t="s">
        <v>2620</v>
      </c>
      <c r="AA189" s="38" t="s">
        <v>2097</v>
      </c>
      <c r="AB189" s="38" t="s">
        <v>2126</v>
      </c>
      <c r="AC189" s="38" t="s">
        <v>2095</v>
      </c>
      <c r="AD189" s="26"/>
      <c r="AE189" s="38" t="s">
        <v>2095</v>
      </c>
      <c r="AF189" s="14" t="s">
        <v>2095</v>
      </c>
      <c r="AG189" s="53" t="s">
        <v>2095</v>
      </c>
      <c r="AH189" s="59">
        <v>4</v>
      </c>
      <c r="AI189" s="37" t="s">
        <v>2095</v>
      </c>
      <c r="AJ189" s="82"/>
      <c r="AK189" s="37">
        <v>568</v>
      </c>
      <c r="AL189" s="26">
        <v>6</v>
      </c>
      <c r="AM189" s="26">
        <v>66</v>
      </c>
      <c r="AN189" s="92">
        <v>0.58634960639772538</v>
      </c>
      <c r="AO189" s="26" t="s">
        <v>2641</v>
      </c>
      <c r="AP189" s="81"/>
    </row>
    <row r="190" spans="1:42" ht="29" hidden="1" x14ac:dyDescent="0.35">
      <c r="A190" s="31">
        <v>19</v>
      </c>
      <c r="B190" s="12" t="s">
        <v>29</v>
      </c>
      <c r="C190" s="12" t="s">
        <v>692</v>
      </c>
      <c r="D190" s="8" t="s">
        <v>2642</v>
      </c>
      <c r="E190" s="8" t="s">
        <v>696</v>
      </c>
      <c r="F190" s="90" t="s">
        <v>2643</v>
      </c>
      <c r="G190" s="8"/>
      <c r="H190" s="26"/>
      <c r="I190" s="66" t="s">
        <v>36</v>
      </c>
      <c r="J190" s="202" t="s">
        <v>37</v>
      </c>
      <c r="K190" s="26">
        <v>1913</v>
      </c>
      <c r="L190" s="67">
        <v>400</v>
      </c>
      <c r="M190" s="67"/>
      <c r="N190" s="67">
        <v>708</v>
      </c>
      <c r="O190" s="26"/>
      <c r="P190" s="26"/>
      <c r="Q190" s="27">
        <v>0.88235294117647056</v>
      </c>
      <c r="R190" s="26"/>
      <c r="S190" s="60" t="s">
        <v>2107</v>
      </c>
      <c r="T190" s="30"/>
      <c r="U190" s="26">
        <v>1191</v>
      </c>
      <c r="V190" s="28">
        <v>595.5</v>
      </c>
      <c r="W190" s="26">
        <v>33</v>
      </c>
      <c r="X190" s="26">
        <f t="shared" si="2"/>
        <v>396</v>
      </c>
      <c r="Y190" s="71"/>
      <c r="Z190" s="38" t="s">
        <v>2102</v>
      </c>
      <c r="AA190" s="38" t="s">
        <v>2095</v>
      </c>
      <c r="AB190" s="38" t="s">
        <v>2117</v>
      </c>
      <c r="AC190" s="38" t="s">
        <v>2095</v>
      </c>
      <c r="AD190" s="26"/>
      <c r="AE190" s="38" t="s">
        <v>2095</v>
      </c>
      <c r="AF190" s="14" t="s">
        <v>2095</v>
      </c>
      <c r="AG190" s="53" t="s">
        <v>2201</v>
      </c>
      <c r="AH190" s="59">
        <v>4</v>
      </c>
      <c r="AI190" s="37" t="s">
        <v>2095</v>
      </c>
      <c r="AJ190" s="82"/>
      <c r="AK190" s="37">
        <v>566</v>
      </c>
      <c r="AL190" s="26">
        <v>7</v>
      </c>
      <c r="AM190" s="26">
        <v>7</v>
      </c>
      <c r="AN190" s="92">
        <v>1.5624214671439376</v>
      </c>
      <c r="AO190" s="26" t="s">
        <v>2280</v>
      </c>
      <c r="AP190" s="81"/>
    </row>
    <row r="191" spans="1:42" x14ac:dyDescent="0.35">
      <c r="A191" s="35">
        <v>2</v>
      </c>
      <c r="B191" s="8" t="s">
        <v>1649</v>
      </c>
      <c r="C191" s="8" t="s">
        <v>1946</v>
      </c>
      <c r="D191" s="8" t="s">
        <v>2644</v>
      </c>
      <c r="E191" s="9" t="s">
        <v>1950</v>
      </c>
      <c r="F191" s="90" t="s">
        <v>2645</v>
      </c>
      <c r="G191" s="9"/>
      <c r="H191" s="26" t="s">
        <v>2137</v>
      </c>
      <c r="I191" s="66" t="s">
        <v>62</v>
      </c>
      <c r="J191" s="202" t="s">
        <v>37</v>
      </c>
      <c r="K191" s="26">
        <v>2013</v>
      </c>
      <c r="L191" s="67">
        <v>254</v>
      </c>
      <c r="M191" s="67"/>
      <c r="N191" s="67">
        <v>418</v>
      </c>
      <c r="O191" s="26"/>
      <c r="P191" s="26"/>
      <c r="Q191" s="27">
        <v>1</v>
      </c>
      <c r="R191" s="26"/>
      <c r="S191" s="60" t="s">
        <v>2095</v>
      </c>
      <c r="T191" s="30"/>
      <c r="U191" s="26">
        <v>543</v>
      </c>
      <c r="V191" s="28">
        <v>271.5</v>
      </c>
      <c r="W191" s="26">
        <v>31</v>
      </c>
      <c r="X191" s="26">
        <f t="shared" si="2"/>
        <v>372</v>
      </c>
      <c r="Y191" s="71"/>
      <c r="Z191" s="38" t="s">
        <v>2096</v>
      </c>
      <c r="AA191" s="38" t="s">
        <v>2097</v>
      </c>
      <c r="AB191" s="38" t="s">
        <v>2126</v>
      </c>
      <c r="AC191" s="38" t="s">
        <v>2095</v>
      </c>
      <c r="AD191" s="26"/>
      <c r="AE191" s="38" t="s">
        <v>2095</v>
      </c>
      <c r="AF191" s="14" t="s">
        <v>2095</v>
      </c>
      <c r="AG191" s="53" t="s">
        <v>2095</v>
      </c>
      <c r="AH191" s="59">
        <v>3</v>
      </c>
      <c r="AI191" s="37" t="s">
        <v>2095</v>
      </c>
      <c r="AJ191" s="82"/>
      <c r="AK191" s="37">
        <v>568</v>
      </c>
      <c r="AL191" s="26">
        <v>1</v>
      </c>
      <c r="AM191" s="26">
        <v>12</v>
      </c>
      <c r="AN191" s="92">
        <v>0.72121663106628786</v>
      </c>
      <c r="AO191" s="26" t="s">
        <v>2155</v>
      </c>
      <c r="AP191" s="81"/>
    </row>
    <row r="192" spans="1:42" hidden="1" x14ac:dyDescent="0.35">
      <c r="A192" s="35">
        <v>4</v>
      </c>
      <c r="B192" s="8" t="s">
        <v>1649</v>
      </c>
      <c r="C192" s="8" t="s">
        <v>1812</v>
      </c>
      <c r="D192" s="8" t="s">
        <v>2646</v>
      </c>
      <c r="E192" s="9" t="s">
        <v>1816</v>
      </c>
      <c r="F192" s="90" t="s">
        <v>2393</v>
      </c>
      <c r="G192" s="9"/>
      <c r="H192" s="26" t="s">
        <v>2124</v>
      </c>
      <c r="I192" s="66" t="s">
        <v>36</v>
      </c>
      <c r="J192" s="202" t="s">
        <v>37</v>
      </c>
      <c r="K192" s="26">
        <v>1910</v>
      </c>
      <c r="L192" s="67">
        <v>236</v>
      </c>
      <c r="M192" s="67"/>
      <c r="N192" s="67">
        <v>150</v>
      </c>
      <c r="O192" s="26"/>
      <c r="P192" s="26"/>
      <c r="Q192" s="27">
        <v>0.90769230769230769</v>
      </c>
      <c r="R192" s="26"/>
      <c r="S192" s="60" t="s">
        <v>2095</v>
      </c>
      <c r="T192" s="30"/>
      <c r="U192" s="26">
        <v>1112</v>
      </c>
      <c r="V192" s="28">
        <v>556</v>
      </c>
      <c r="W192" s="26">
        <v>55</v>
      </c>
      <c r="X192" s="26">
        <f t="shared" si="2"/>
        <v>660</v>
      </c>
      <c r="Y192" s="71"/>
      <c r="Z192" s="38" t="s">
        <v>2125</v>
      </c>
      <c r="AA192" s="38" t="s">
        <v>2097</v>
      </c>
      <c r="AB192" s="38" t="s">
        <v>2126</v>
      </c>
      <c r="AC192" s="38" t="s">
        <v>2095</v>
      </c>
      <c r="AD192" s="26"/>
      <c r="AE192" s="38" t="s">
        <v>2129</v>
      </c>
      <c r="AF192" s="14" t="s">
        <v>2095</v>
      </c>
      <c r="AG192" s="53" t="s">
        <v>2095</v>
      </c>
      <c r="AH192" s="59">
        <v>3</v>
      </c>
      <c r="AI192" s="37" t="s">
        <v>2095</v>
      </c>
      <c r="AJ192" s="82"/>
      <c r="AK192" s="37">
        <v>260</v>
      </c>
      <c r="AL192" s="26">
        <v>5</v>
      </c>
      <c r="AM192" s="26">
        <v>24</v>
      </c>
      <c r="AN192" s="92">
        <v>0.50640052760606069</v>
      </c>
      <c r="AO192" s="26" t="s">
        <v>2162</v>
      </c>
      <c r="AP192" s="81"/>
    </row>
    <row r="193" spans="1:42" hidden="1" x14ac:dyDescent="0.35">
      <c r="A193" s="35">
        <v>4</v>
      </c>
      <c r="B193" s="8" t="s">
        <v>1649</v>
      </c>
      <c r="C193" s="8" t="s">
        <v>1825</v>
      </c>
      <c r="D193" s="8" t="s">
        <v>2647</v>
      </c>
      <c r="E193" s="9" t="s">
        <v>1828</v>
      </c>
      <c r="F193" s="90" t="s">
        <v>2393</v>
      </c>
      <c r="G193" s="9"/>
      <c r="H193" s="26"/>
      <c r="I193" s="66" t="s">
        <v>55</v>
      </c>
      <c r="J193" s="202" t="s">
        <v>44</v>
      </c>
      <c r="K193" s="26">
        <v>1965</v>
      </c>
      <c r="L193" s="67">
        <v>460</v>
      </c>
      <c r="M193" s="67"/>
      <c r="N193" s="67">
        <v>390</v>
      </c>
      <c r="O193" s="26"/>
      <c r="P193" s="26"/>
      <c r="Q193" s="27">
        <v>0.84090909090909094</v>
      </c>
      <c r="R193" s="26"/>
      <c r="S193" s="60" t="s">
        <v>2095</v>
      </c>
      <c r="T193" s="30"/>
      <c r="U193" s="26">
        <v>473</v>
      </c>
      <c r="V193" s="28">
        <v>236.5</v>
      </c>
      <c r="W193" s="26">
        <v>49</v>
      </c>
      <c r="X193" s="26">
        <f t="shared" si="2"/>
        <v>588</v>
      </c>
      <c r="Y193" s="71"/>
      <c r="Z193" s="38" t="s">
        <v>2096</v>
      </c>
      <c r="AA193" s="38" t="s">
        <v>2097</v>
      </c>
      <c r="AB193" s="38" t="s">
        <v>2126</v>
      </c>
      <c r="AC193" s="38" t="s">
        <v>2095</v>
      </c>
      <c r="AD193" s="26"/>
      <c r="AE193" s="38" t="s">
        <v>2095</v>
      </c>
      <c r="AF193" s="14" t="s">
        <v>2095</v>
      </c>
      <c r="AG193" s="53" t="s">
        <v>2095</v>
      </c>
      <c r="AH193" s="59">
        <v>3</v>
      </c>
      <c r="AI193" s="37" t="s">
        <v>2095</v>
      </c>
      <c r="AJ193" s="82"/>
      <c r="AK193" s="37">
        <v>260</v>
      </c>
      <c r="AL193" s="26">
        <v>2</v>
      </c>
      <c r="AM193" s="26">
        <v>19</v>
      </c>
      <c r="AN193" s="92">
        <v>0.44864670499242426</v>
      </c>
      <c r="AO193" s="26" t="s">
        <v>2159</v>
      </c>
      <c r="AP193" s="81"/>
    </row>
    <row r="194" spans="1:42" hidden="1" x14ac:dyDescent="0.35">
      <c r="A194" s="35">
        <v>4</v>
      </c>
      <c r="B194" s="8" t="s">
        <v>1649</v>
      </c>
      <c r="C194" s="8" t="s">
        <v>1832</v>
      </c>
      <c r="D194" s="8" t="s">
        <v>2648</v>
      </c>
      <c r="E194" s="9" t="s">
        <v>1835</v>
      </c>
      <c r="F194" s="90" t="s">
        <v>2394</v>
      </c>
      <c r="G194" s="9"/>
      <c r="H194" s="26" t="s">
        <v>2124</v>
      </c>
      <c r="I194" s="66" t="s">
        <v>43</v>
      </c>
      <c r="J194" s="202" t="s">
        <v>44</v>
      </c>
      <c r="K194" s="26">
        <v>1942</v>
      </c>
      <c r="L194" s="67">
        <v>1000</v>
      </c>
      <c r="M194" s="67"/>
      <c r="N194" s="67">
        <v>412</v>
      </c>
      <c r="O194" s="26"/>
      <c r="P194" s="26"/>
      <c r="Q194" s="27">
        <v>0.6404494382022472</v>
      </c>
      <c r="R194" s="26"/>
      <c r="S194" s="60" t="s">
        <v>2095</v>
      </c>
      <c r="T194" s="30"/>
      <c r="U194" s="26">
        <v>1878</v>
      </c>
      <c r="V194" s="28">
        <v>939</v>
      </c>
      <c r="W194" s="26">
        <v>80</v>
      </c>
      <c r="X194" s="26">
        <f t="shared" si="2"/>
        <v>960</v>
      </c>
      <c r="Y194" s="71"/>
      <c r="Z194" s="38" t="s">
        <v>2102</v>
      </c>
      <c r="AA194" s="38" t="s">
        <v>2095</v>
      </c>
      <c r="AB194" s="38" t="s">
        <v>2117</v>
      </c>
      <c r="AC194" s="38" t="s">
        <v>2095</v>
      </c>
      <c r="AD194" s="26"/>
      <c r="AE194" s="38" t="s">
        <v>2095</v>
      </c>
      <c r="AF194" s="14" t="s">
        <v>2095</v>
      </c>
      <c r="AG194" s="53" t="s">
        <v>2095</v>
      </c>
      <c r="AH194" s="59">
        <v>3</v>
      </c>
      <c r="AI194" s="37" t="s">
        <v>2095</v>
      </c>
      <c r="AJ194" s="82"/>
      <c r="AK194" s="37">
        <v>260</v>
      </c>
      <c r="AL194" s="26">
        <v>0</v>
      </c>
      <c r="AM194" s="26">
        <v>19</v>
      </c>
      <c r="AN194" s="92">
        <v>0.74285007936552838</v>
      </c>
      <c r="AO194" s="26" t="s">
        <v>2162</v>
      </c>
      <c r="AP194" s="81"/>
    </row>
    <row r="195" spans="1:42" ht="29" hidden="1" x14ac:dyDescent="0.35">
      <c r="A195" s="35">
        <v>5</v>
      </c>
      <c r="B195" s="8" t="s">
        <v>1649</v>
      </c>
      <c r="C195" s="12" t="s">
        <v>1742</v>
      </c>
      <c r="D195" s="8" t="s">
        <v>2649</v>
      </c>
      <c r="E195" s="9" t="s">
        <v>1745</v>
      </c>
      <c r="F195" s="90" t="s">
        <v>2518</v>
      </c>
      <c r="G195" s="9"/>
      <c r="H195" s="26" t="s">
        <v>2124</v>
      </c>
      <c r="I195" s="66" t="s">
        <v>36</v>
      </c>
      <c r="J195" s="202" t="s">
        <v>37</v>
      </c>
      <c r="K195" s="26">
        <v>1966</v>
      </c>
      <c r="L195" s="67">
        <v>490</v>
      </c>
      <c r="M195" s="67"/>
      <c r="N195" s="67">
        <v>400</v>
      </c>
      <c r="O195" s="26"/>
      <c r="P195" s="26"/>
      <c r="Q195" s="27">
        <v>1</v>
      </c>
      <c r="R195" s="26"/>
      <c r="S195" s="60" t="s">
        <v>2095</v>
      </c>
      <c r="T195" s="30"/>
      <c r="U195" s="26">
        <v>920</v>
      </c>
      <c r="V195" s="28">
        <v>460</v>
      </c>
      <c r="W195" s="26">
        <v>49</v>
      </c>
      <c r="X195" s="26">
        <f t="shared" ref="X195:X258" si="3">W195*12</f>
        <v>588</v>
      </c>
      <c r="Y195" s="71"/>
      <c r="Z195" s="38" t="s">
        <v>2133</v>
      </c>
      <c r="AA195" s="38" t="s">
        <v>2097</v>
      </c>
      <c r="AB195" s="38" t="s">
        <v>2095</v>
      </c>
      <c r="AC195" s="38" t="s">
        <v>2095</v>
      </c>
      <c r="AD195" s="26"/>
      <c r="AE195" s="38" t="s">
        <v>2129</v>
      </c>
      <c r="AF195" s="14" t="s">
        <v>2095</v>
      </c>
      <c r="AG195" s="53" t="s">
        <v>2095</v>
      </c>
      <c r="AH195" s="59">
        <v>3</v>
      </c>
      <c r="AI195" s="37" t="s">
        <v>2095</v>
      </c>
      <c r="AJ195" s="82"/>
      <c r="AK195" s="37">
        <v>318</v>
      </c>
      <c r="AL195" s="26">
        <v>4</v>
      </c>
      <c r="AM195" s="26">
        <v>15</v>
      </c>
      <c r="AN195" s="92">
        <v>0.32619892879356061</v>
      </c>
      <c r="AO195" s="26" t="s">
        <v>2473</v>
      </c>
      <c r="AP195" s="81"/>
    </row>
    <row r="196" spans="1:42" hidden="1" x14ac:dyDescent="0.35">
      <c r="A196" s="20">
        <v>7</v>
      </c>
      <c r="B196" s="9" t="s">
        <v>1083</v>
      </c>
      <c r="C196" s="9" t="s">
        <v>1585</v>
      </c>
      <c r="D196" s="8" t="s">
        <v>2650</v>
      </c>
      <c r="E196" s="9" t="s">
        <v>1589</v>
      </c>
      <c r="F196" s="90" t="s">
        <v>2540</v>
      </c>
      <c r="G196" s="9"/>
      <c r="H196" s="26"/>
      <c r="I196" s="66" t="s">
        <v>412</v>
      </c>
      <c r="J196" s="202" t="s">
        <v>44</v>
      </c>
      <c r="K196" s="26">
        <v>1974</v>
      </c>
      <c r="L196" s="67">
        <v>85</v>
      </c>
      <c r="M196" s="67"/>
      <c r="N196" s="67">
        <v>392</v>
      </c>
      <c r="O196" s="26"/>
      <c r="P196" s="26"/>
      <c r="Q196" s="27">
        <v>0.95744680851063835</v>
      </c>
      <c r="R196" s="26"/>
      <c r="S196" s="60" t="s">
        <v>2107</v>
      </c>
      <c r="T196" s="30"/>
      <c r="U196" s="26">
        <v>1646</v>
      </c>
      <c r="V196" s="28">
        <v>823</v>
      </c>
      <c r="W196" s="26">
        <v>77</v>
      </c>
      <c r="X196" s="26">
        <f t="shared" si="3"/>
        <v>924</v>
      </c>
      <c r="Y196" s="71"/>
      <c r="Z196" s="38" t="s">
        <v>2133</v>
      </c>
      <c r="AA196" s="38" t="s">
        <v>2095</v>
      </c>
      <c r="AB196" s="38" t="s">
        <v>2126</v>
      </c>
      <c r="AC196" s="38" t="s">
        <v>2095</v>
      </c>
      <c r="AD196" s="26"/>
      <c r="AE196" s="38" t="s">
        <v>2129</v>
      </c>
      <c r="AF196" s="14" t="s">
        <v>2095</v>
      </c>
      <c r="AG196" s="53" t="s">
        <v>2095</v>
      </c>
      <c r="AH196" s="59">
        <v>3</v>
      </c>
      <c r="AI196" s="37" t="s">
        <v>2095</v>
      </c>
      <c r="AJ196" s="82"/>
      <c r="AK196" s="37">
        <v>603</v>
      </c>
      <c r="AL196" s="26">
        <v>5</v>
      </c>
      <c r="AM196" s="26">
        <v>16</v>
      </c>
      <c r="AN196" s="92">
        <v>0.24670862914772537</v>
      </c>
      <c r="AO196" s="26" t="s">
        <v>2183</v>
      </c>
      <c r="AP196" s="81"/>
    </row>
    <row r="197" spans="1:42" hidden="1" x14ac:dyDescent="0.35">
      <c r="A197" s="35">
        <v>10</v>
      </c>
      <c r="B197" s="8" t="s">
        <v>1083</v>
      </c>
      <c r="C197" s="8" t="s">
        <v>1315</v>
      </c>
      <c r="D197" s="8" t="s">
        <v>2651</v>
      </c>
      <c r="E197" s="9" t="s">
        <v>1319</v>
      </c>
      <c r="F197" s="90" t="s">
        <v>2652</v>
      </c>
      <c r="G197" s="9"/>
      <c r="H197" s="26" t="s">
        <v>2137</v>
      </c>
      <c r="I197" s="66" t="s">
        <v>62</v>
      </c>
      <c r="J197" s="202" t="s">
        <v>37</v>
      </c>
      <c r="K197" s="26">
        <v>2014</v>
      </c>
      <c r="L197" s="67">
        <v>215</v>
      </c>
      <c r="M197" s="67"/>
      <c r="N197" s="67">
        <v>350</v>
      </c>
      <c r="O197" s="26"/>
      <c r="P197" s="26"/>
      <c r="Q197" s="27">
        <v>1</v>
      </c>
      <c r="R197" s="26"/>
      <c r="S197" s="60" t="s">
        <v>2107</v>
      </c>
      <c r="T197" s="30"/>
      <c r="U197" s="26">
        <v>577</v>
      </c>
      <c r="V197" s="28">
        <v>288.5</v>
      </c>
      <c r="W197" s="26">
        <v>30</v>
      </c>
      <c r="X197" s="26">
        <f t="shared" si="3"/>
        <v>360</v>
      </c>
      <c r="Y197" s="71"/>
      <c r="Z197" s="38" t="s">
        <v>2096</v>
      </c>
      <c r="AA197" s="38" t="s">
        <v>2097</v>
      </c>
      <c r="AB197" s="38" t="s">
        <v>2126</v>
      </c>
      <c r="AC197" s="38" t="s">
        <v>2095</v>
      </c>
      <c r="AD197" s="26"/>
      <c r="AE197" s="38" t="s">
        <v>2095</v>
      </c>
      <c r="AF197" s="14" t="s">
        <v>2095</v>
      </c>
      <c r="AG197" s="53" t="s">
        <v>2095</v>
      </c>
      <c r="AH197" s="59">
        <v>3</v>
      </c>
      <c r="AI197" s="37" t="s">
        <v>2095</v>
      </c>
      <c r="AJ197" s="82"/>
      <c r="AK197" s="37">
        <v>822</v>
      </c>
      <c r="AL197" s="26">
        <v>2</v>
      </c>
      <c r="AM197" s="26">
        <v>12</v>
      </c>
      <c r="AN197" s="92">
        <v>0.58939930198674051</v>
      </c>
      <c r="AO197" s="26" t="s">
        <v>2580</v>
      </c>
      <c r="AP197" s="81"/>
    </row>
    <row r="198" spans="1:42" hidden="1" x14ac:dyDescent="0.35">
      <c r="A198" s="31">
        <v>13</v>
      </c>
      <c r="B198" s="12" t="s">
        <v>29</v>
      </c>
      <c r="C198" s="12" t="s">
        <v>1041</v>
      </c>
      <c r="D198" s="8" t="s">
        <v>2653</v>
      </c>
      <c r="E198" s="8" t="s">
        <v>1045</v>
      </c>
      <c r="F198" s="90" t="s">
        <v>2654</v>
      </c>
      <c r="G198" s="8"/>
      <c r="H198" s="26"/>
      <c r="I198" s="66" t="s">
        <v>36</v>
      </c>
      <c r="J198" s="202" t="s">
        <v>37</v>
      </c>
      <c r="K198" s="26">
        <v>1891</v>
      </c>
      <c r="L198" s="67">
        <v>314</v>
      </c>
      <c r="M198" s="67"/>
      <c r="N198" s="67">
        <v>469</v>
      </c>
      <c r="O198" s="26"/>
      <c r="P198" s="26"/>
      <c r="Q198" s="27">
        <v>0.95081967213114749</v>
      </c>
      <c r="R198" s="26"/>
      <c r="S198" s="60" t="s">
        <v>2107</v>
      </c>
      <c r="T198" s="30"/>
      <c r="U198" s="26">
        <v>1407</v>
      </c>
      <c r="V198" s="28">
        <v>703.5</v>
      </c>
      <c r="W198" s="26">
        <v>59</v>
      </c>
      <c r="X198" s="26">
        <f t="shared" si="3"/>
        <v>708</v>
      </c>
      <c r="Y198" s="71"/>
      <c r="Z198" s="38" t="s">
        <v>2102</v>
      </c>
      <c r="AA198" s="38" t="s">
        <v>2095</v>
      </c>
      <c r="AB198" s="38" t="s">
        <v>2117</v>
      </c>
      <c r="AC198" s="38" t="s">
        <v>2095</v>
      </c>
      <c r="AD198" s="26"/>
      <c r="AE198" s="38" t="s">
        <v>2129</v>
      </c>
      <c r="AF198" s="14" t="s">
        <v>2095</v>
      </c>
      <c r="AG198" s="53" t="s">
        <v>2201</v>
      </c>
      <c r="AH198" s="59">
        <v>3</v>
      </c>
      <c r="AI198" s="37" t="s">
        <v>2095</v>
      </c>
      <c r="AJ198" s="82"/>
      <c r="AK198" s="37">
        <v>180</v>
      </c>
      <c r="AL198" s="26">
        <v>3</v>
      </c>
      <c r="AM198" s="26">
        <v>9</v>
      </c>
      <c r="AN198" s="92">
        <v>0.69841561470643942</v>
      </c>
      <c r="AO198" s="26" t="s">
        <v>2270</v>
      </c>
      <c r="AP198" s="81"/>
    </row>
    <row r="199" spans="1:42" ht="43.5" hidden="1" x14ac:dyDescent="0.35">
      <c r="A199" s="31">
        <v>13</v>
      </c>
      <c r="B199" s="12" t="s">
        <v>29</v>
      </c>
      <c r="C199" s="12" t="s">
        <v>1052</v>
      </c>
      <c r="D199" s="8" t="s">
        <v>2655</v>
      </c>
      <c r="E199" s="8" t="s">
        <v>1056</v>
      </c>
      <c r="F199" s="90" t="s">
        <v>2483</v>
      </c>
      <c r="G199" s="8"/>
      <c r="H199" s="26"/>
      <c r="I199" s="66" t="s">
        <v>43</v>
      </c>
      <c r="J199" s="202" t="s">
        <v>44</v>
      </c>
      <c r="K199" s="26">
        <v>1908</v>
      </c>
      <c r="L199" s="67">
        <v>592</v>
      </c>
      <c r="M199" s="67"/>
      <c r="N199" s="67">
        <v>540</v>
      </c>
      <c r="O199" s="26"/>
      <c r="P199" s="26"/>
      <c r="Q199" s="27">
        <v>0.77631578947368418</v>
      </c>
      <c r="R199" s="26"/>
      <c r="S199" s="60" t="s">
        <v>2095</v>
      </c>
      <c r="T199" s="30"/>
      <c r="U199" s="26">
        <v>1753</v>
      </c>
      <c r="V199" s="28">
        <v>876.5</v>
      </c>
      <c r="W199" s="26">
        <v>73</v>
      </c>
      <c r="X199" s="26">
        <f t="shared" si="3"/>
        <v>876</v>
      </c>
      <c r="Y199" s="71"/>
      <c r="Z199" s="38" t="s">
        <v>2102</v>
      </c>
      <c r="AA199" s="38" t="s">
        <v>2095</v>
      </c>
      <c r="AB199" s="38" t="s">
        <v>2117</v>
      </c>
      <c r="AC199" s="38" t="s">
        <v>2095</v>
      </c>
      <c r="AD199" s="26"/>
      <c r="AE199" s="38" t="s">
        <v>2095</v>
      </c>
      <c r="AF199" s="14" t="s">
        <v>2095</v>
      </c>
      <c r="AG199" s="53" t="s">
        <v>2095</v>
      </c>
      <c r="AH199" s="59">
        <v>3</v>
      </c>
      <c r="AI199" s="37" t="s">
        <v>2095</v>
      </c>
      <c r="AJ199" s="82"/>
      <c r="AK199" s="37">
        <v>180</v>
      </c>
      <c r="AL199" s="26">
        <v>11</v>
      </c>
      <c r="AM199" s="26">
        <v>15</v>
      </c>
      <c r="AN199" s="92">
        <v>0.54439399602272531</v>
      </c>
      <c r="AO199" s="26" t="s">
        <v>2238</v>
      </c>
      <c r="AP199" s="81"/>
    </row>
    <row r="200" spans="1:42" ht="43.5" hidden="1" x14ac:dyDescent="0.35">
      <c r="A200" s="35">
        <v>15</v>
      </c>
      <c r="B200" s="8" t="s">
        <v>29</v>
      </c>
      <c r="C200" s="8" t="s">
        <v>887</v>
      </c>
      <c r="D200" s="8" t="s">
        <v>2656</v>
      </c>
      <c r="E200" s="9" t="s">
        <v>890</v>
      </c>
      <c r="F200" s="90" t="s">
        <v>2483</v>
      </c>
      <c r="G200" s="9"/>
      <c r="H200" s="26"/>
      <c r="I200" s="66" t="s">
        <v>862</v>
      </c>
      <c r="J200" s="202" t="s">
        <v>44</v>
      </c>
      <c r="K200" s="26">
        <v>1958</v>
      </c>
      <c r="L200" s="67">
        <v>390</v>
      </c>
      <c r="M200" s="67" t="s">
        <v>2657</v>
      </c>
      <c r="N200" s="67">
        <v>165</v>
      </c>
      <c r="O200" s="26"/>
      <c r="P200" s="26"/>
      <c r="Q200" s="27">
        <v>0.8571428571428571</v>
      </c>
      <c r="R200" s="26"/>
      <c r="S200" s="60" t="s">
        <v>2095</v>
      </c>
      <c r="T200" s="30"/>
      <c r="U200" s="26">
        <v>710</v>
      </c>
      <c r="V200" s="28">
        <v>355</v>
      </c>
      <c r="W200" s="26">
        <v>48</v>
      </c>
      <c r="X200" s="26">
        <f t="shared" si="3"/>
        <v>576</v>
      </c>
      <c r="Y200" s="71"/>
      <c r="Z200" s="38" t="s">
        <v>2096</v>
      </c>
      <c r="AA200" s="38" t="s">
        <v>2097</v>
      </c>
      <c r="AB200" s="38" t="s">
        <v>2117</v>
      </c>
      <c r="AC200" s="38" t="s">
        <v>2095</v>
      </c>
      <c r="AD200" s="26"/>
      <c r="AE200" s="38" t="s">
        <v>2095</v>
      </c>
      <c r="AF200" s="14" t="s">
        <v>2095</v>
      </c>
      <c r="AG200" s="53" t="s">
        <v>2095</v>
      </c>
      <c r="AH200" s="59">
        <v>3</v>
      </c>
      <c r="AI200" s="37" t="s">
        <v>2095</v>
      </c>
      <c r="AJ200" s="82"/>
      <c r="AK200" s="37">
        <v>162</v>
      </c>
      <c r="AL200" s="26">
        <v>9</v>
      </c>
      <c r="AM200" s="26">
        <v>14</v>
      </c>
      <c r="AN200" s="92">
        <v>0.50730062732764958</v>
      </c>
      <c r="AO200" s="26" t="s">
        <v>2441</v>
      </c>
      <c r="AP200" s="81"/>
    </row>
    <row r="201" spans="1:42" hidden="1" x14ac:dyDescent="0.35">
      <c r="A201" s="31">
        <v>19</v>
      </c>
      <c r="B201" s="12" t="s">
        <v>29</v>
      </c>
      <c r="C201" s="12" t="s">
        <v>678</v>
      </c>
      <c r="D201" s="8" t="s">
        <v>2658</v>
      </c>
      <c r="E201" s="8" t="s">
        <v>681</v>
      </c>
      <c r="F201" s="90" t="s">
        <v>2412</v>
      </c>
      <c r="G201" s="8"/>
      <c r="H201" s="26"/>
      <c r="I201" s="66" t="s">
        <v>36</v>
      </c>
      <c r="J201" s="202" t="s">
        <v>37</v>
      </c>
      <c r="K201" s="26">
        <v>1930</v>
      </c>
      <c r="L201" s="67">
        <v>350</v>
      </c>
      <c r="M201" s="67"/>
      <c r="N201" s="67">
        <v>266</v>
      </c>
      <c r="O201" s="26"/>
      <c r="P201" s="26"/>
      <c r="Q201" s="27">
        <v>0.8666666666666667</v>
      </c>
      <c r="R201" s="26"/>
      <c r="S201" s="60" t="s">
        <v>2107</v>
      </c>
      <c r="T201" s="30"/>
      <c r="U201" s="26">
        <v>692</v>
      </c>
      <c r="V201" s="28">
        <v>346</v>
      </c>
      <c r="W201" s="26">
        <v>44</v>
      </c>
      <c r="X201" s="26">
        <f t="shared" si="3"/>
        <v>528</v>
      </c>
      <c r="Y201" s="71"/>
      <c r="Z201" s="38" t="s">
        <v>2096</v>
      </c>
      <c r="AA201" s="38" t="s">
        <v>2097</v>
      </c>
      <c r="AB201" s="38" t="s">
        <v>2126</v>
      </c>
      <c r="AC201" s="38" t="s">
        <v>2095</v>
      </c>
      <c r="AD201" s="26"/>
      <c r="AE201" s="38" t="s">
        <v>2095</v>
      </c>
      <c r="AF201" s="14" t="s">
        <v>2095</v>
      </c>
      <c r="AG201" s="53" t="s">
        <v>2095</v>
      </c>
      <c r="AH201" s="59">
        <v>3</v>
      </c>
      <c r="AI201" s="37" t="s">
        <v>2095</v>
      </c>
      <c r="AJ201" s="82"/>
      <c r="AK201" s="37">
        <v>566</v>
      </c>
      <c r="AL201" s="26">
        <v>0</v>
      </c>
      <c r="AM201" s="26">
        <v>8</v>
      </c>
      <c r="AN201" s="92">
        <v>2.4910558847916477</v>
      </c>
      <c r="AO201" s="26" t="s">
        <v>2280</v>
      </c>
      <c r="AP201" s="81"/>
    </row>
    <row r="202" spans="1:42" hidden="1" x14ac:dyDescent="0.35">
      <c r="A202" s="31">
        <v>20</v>
      </c>
      <c r="B202" s="12" t="s">
        <v>29</v>
      </c>
      <c r="C202" s="12" t="s">
        <v>650</v>
      </c>
      <c r="D202" s="8" t="s">
        <v>2659</v>
      </c>
      <c r="E202" s="8" t="s">
        <v>653</v>
      </c>
      <c r="F202" s="90" t="s">
        <v>2599</v>
      </c>
      <c r="G202" s="8"/>
      <c r="H202" s="26"/>
      <c r="I202" s="66" t="s">
        <v>36</v>
      </c>
      <c r="J202" s="202" t="s">
        <v>37</v>
      </c>
      <c r="K202" s="26">
        <v>1915</v>
      </c>
      <c r="L202" s="67">
        <v>266</v>
      </c>
      <c r="M202" s="67"/>
      <c r="N202" s="67">
        <v>294</v>
      </c>
      <c r="O202" s="26"/>
      <c r="P202" s="26"/>
      <c r="Q202" s="27">
        <v>0.98245614035087714</v>
      </c>
      <c r="R202" s="26"/>
      <c r="S202" s="60" t="s">
        <v>2095</v>
      </c>
      <c r="T202" s="30"/>
      <c r="U202" s="26">
        <v>1245</v>
      </c>
      <c r="V202" s="28">
        <v>622.5</v>
      </c>
      <c r="W202" s="26">
        <v>70</v>
      </c>
      <c r="X202" s="26">
        <f t="shared" si="3"/>
        <v>840</v>
      </c>
      <c r="Y202" s="71"/>
      <c r="Z202" s="38" t="s">
        <v>2116</v>
      </c>
      <c r="AA202" s="38" t="s">
        <v>2095</v>
      </c>
      <c r="AB202" s="38" t="s">
        <v>2126</v>
      </c>
      <c r="AC202" s="38" t="s">
        <v>2095</v>
      </c>
      <c r="AD202" s="26"/>
      <c r="AE202" s="38" t="s">
        <v>2095</v>
      </c>
      <c r="AF202" s="14" t="s">
        <v>2095</v>
      </c>
      <c r="AG202" s="53" t="s">
        <v>2201</v>
      </c>
      <c r="AH202" s="59">
        <v>3</v>
      </c>
      <c r="AI202" s="37" t="s">
        <v>2095</v>
      </c>
      <c r="AJ202" s="82"/>
      <c r="AK202" s="37">
        <v>56</v>
      </c>
      <c r="AL202" s="26">
        <v>3</v>
      </c>
      <c r="AM202" s="26">
        <v>28</v>
      </c>
      <c r="AN202" s="92">
        <v>0.69197891921022725</v>
      </c>
      <c r="AO202" s="26" t="s">
        <v>2589</v>
      </c>
      <c r="AP202" s="81"/>
    </row>
    <row r="203" spans="1:42" hidden="1" x14ac:dyDescent="0.35">
      <c r="A203" s="31">
        <v>24</v>
      </c>
      <c r="B203" s="12" t="s">
        <v>145</v>
      </c>
      <c r="C203" s="12" t="s">
        <v>465</v>
      </c>
      <c r="D203" s="8" t="s">
        <v>2660</v>
      </c>
      <c r="E203" s="8" t="s">
        <v>468</v>
      </c>
      <c r="F203" s="90" t="s">
        <v>2661</v>
      </c>
      <c r="G203" s="8"/>
      <c r="H203" s="26" t="s">
        <v>2105</v>
      </c>
      <c r="I203" s="66" t="s">
        <v>62</v>
      </c>
      <c r="J203" s="202" t="s">
        <v>37</v>
      </c>
      <c r="K203" s="26">
        <v>2014</v>
      </c>
      <c r="L203" s="67">
        <v>235</v>
      </c>
      <c r="M203" s="67"/>
      <c r="N203" s="67">
        <v>345</v>
      </c>
      <c r="O203" s="26"/>
      <c r="P203" s="26"/>
      <c r="Q203" s="27">
        <v>1</v>
      </c>
      <c r="R203" s="26"/>
      <c r="S203" s="60" t="s">
        <v>2095</v>
      </c>
      <c r="T203" s="30"/>
      <c r="U203" s="26">
        <v>602</v>
      </c>
      <c r="V203" s="28">
        <v>301</v>
      </c>
      <c r="W203" s="26">
        <v>28</v>
      </c>
      <c r="X203" s="26">
        <f t="shared" si="3"/>
        <v>336</v>
      </c>
      <c r="Y203" s="71"/>
      <c r="Z203" s="38" t="s">
        <v>2096</v>
      </c>
      <c r="AA203" s="38" t="s">
        <v>2097</v>
      </c>
      <c r="AB203" s="38" t="s">
        <v>2126</v>
      </c>
      <c r="AC203" s="38" t="s">
        <v>2095</v>
      </c>
      <c r="AD203" s="26"/>
      <c r="AE203" s="38" t="s">
        <v>2095</v>
      </c>
      <c r="AF203" s="14" t="s">
        <v>2095</v>
      </c>
      <c r="AG203" s="53" t="s">
        <v>2095</v>
      </c>
      <c r="AH203" s="59">
        <v>3</v>
      </c>
      <c r="AI203" s="37" t="s">
        <v>2095</v>
      </c>
      <c r="AJ203" s="82"/>
      <c r="AK203" s="37">
        <v>271</v>
      </c>
      <c r="AL203" s="26">
        <v>0</v>
      </c>
      <c r="AM203" s="26">
        <v>10</v>
      </c>
      <c r="AN203" s="92">
        <v>0.77698324761931825</v>
      </c>
      <c r="AO203" s="26" t="s">
        <v>2461</v>
      </c>
      <c r="AP203" s="81"/>
    </row>
    <row r="204" spans="1:42" ht="29" hidden="1" x14ac:dyDescent="0.35">
      <c r="A204" s="36">
        <v>26</v>
      </c>
      <c r="B204" s="8" t="s">
        <v>145</v>
      </c>
      <c r="C204" s="8" t="s">
        <v>361</v>
      </c>
      <c r="D204" s="8" t="s">
        <v>2662</v>
      </c>
      <c r="E204" s="8" t="s">
        <v>364</v>
      </c>
      <c r="F204" s="90" t="s">
        <v>2663</v>
      </c>
      <c r="G204" s="8"/>
      <c r="H204" s="26"/>
      <c r="I204" s="66" t="s">
        <v>62</v>
      </c>
      <c r="J204" s="202" t="s">
        <v>37</v>
      </c>
      <c r="K204" s="26">
        <v>1953</v>
      </c>
      <c r="L204" s="67">
        <v>260</v>
      </c>
      <c r="M204" s="67"/>
      <c r="N204" s="67">
        <v>368</v>
      </c>
      <c r="O204" s="26"/>
      <c r="P204" s="26"/>
      <c r="Q204" s="27">
        <v>0.8666666666666667</v>
      </c>
      <c r="R204" s="26"/>
      <c r="S204" s="60" t="s">
        <v>2095</v>
      </c>
      <c r="T204" s="30"/>
      <c r="U204" s="26">
        <v>402</v>
      </c>
      <c r="V204" s="28">
        <v>201</v>
      </c>
      <c r="W204" s="26">
        <v>27</v>
      </c>
      <c r="X204" s="26">
        <f t="shared" si="3"/>
        <v>324</v>
      </c>
      <c r="Y204" s="71"/>
      <c r="Z204" s="38" t="s">
        <v>2096</v>
      </c>
      <c r="AA204" s="38" t="s">
        <v>2097</v>
      </c>
      <c r="AB204" s="38" t="s">
        <v>2126</v>
      </c>
      <c r="AC204" s="38" t="s">
        <v>2095</v>
      </c>
      <c r="AD204" s="26"/>
      <c r="AE204" s="38" t="s">
        <v>2095</v>
      </c>
      <c r="AF204" s="14" t="s">
        <v>2095</v>
      </c>
      <c r="AG204" s="53" t="s">
        <v>2095</v>
      </c>
      <c r="AH204" s="59">
        <v>3</v>
      </c>
      <c r="AI204" s="37" t="s">
        <v>2095</v>
      </c>
      <c r="AJ204" s="82"/>
      <c r="AK204" s="37">
        <v>25</v>
      </c>
      <c r="AL204" s="26">
        <v>0</v>
      </c>
      <c r="AM204" s="26">
        <v>5</v>
      </c>
      <c r="AN204" s="92">
        <v>0.75417707067992423</v>
      </c>
      <c r="AO204" s="26" t="s">
        <v>2333</v>
      </c>
      <c r="AP204" s="81"/>
    </row>
    <row r="205" spans="1:42" hidden="1" x14ac:dyDescent="0.35">
      <c r="A205" s="31">
        <v>27</v>
      </c>
      <c r="B205" s="12" t="s">
        <v>145</v>
      </c>
      <c r="C205" s="12" t="s">
        <v>325</v>
      </c>
      <c r="D205" s="8" t="s">
        <v>2664</v>
      </c>
      <c r="E205" s="8" t="s">
        <v>328</v>
      </c>
      <c r="F205" s="90" t="s">
        <v>2515</v>
      </c>
      <c r="G205" s="8"/>
      <c r="H205" s="26" t="s">
        <v>2105</v>
      </c>
      <c r="I205" s="66" t="s">
        <v>36</v>
      </c>
      <c r="J205" s="202" t="s">
        <v>37</v>
      </c>
      <c r="K205" s="26">
        <v>2004</v>
      </c>
      <c r="L205" s="67">
        <v>332</v>
      </c>
      <c r="M205" s="67"/>
      <c r="N205" s="67">
        <v>200</v>
      </c>
      <c r="O205" s="26"/>
      <c r="P205" s="26"/>
      <c r="Q205" s="27">
        <v>1</v>
      </c>
      <c r="R205" s="26"/>
      <c r="S205" s="60" t="s">
        <v>2107</v>
      </c>
      <c r="T205" s="30"/>
      <c r="U205" s="26">
        <v>567</v>
      </c>
      <c r="V205" s="28">
        <v>283.5</v>
      </c>
      <c r="W205" s="26">
        <v>28</v>
      </c>
      <c r="X205" s="26">
        <f t="shared" si="3"/>
        <v>336</v>
      </c>
      <c r="Y205" s="71"/>
      <c r="Z205" s="38" t="s">
        <v>2096</v>
      </c>
      <c r="AA205" s="38" t="s">
        <v>2097</v>
      </c>
      <c r="AB205" s="38" t="s">
        <v>2126</v>
      </c>
      <c r="AC205" s="38" t="s">
        <v>2095</v>
      </c>
      <c r="AD205" s="26"/>
      <c r="AE205" s="38" t="s">
        <v>2095</v>
      </c>
      <c r="AF205" s="14" t="s">
        <v>2095</v>
      </c>
      <c r="AG205" s="53" t="s">
        <v>2095</v>
      </c>
      <c r="AH205" s="59">
        <v>3</v>
      </c>
      <c r="AI205" s="37" t="s">
        <v>2095</v>
      </c>
      <c r="AJ205" s="82"/>
      <c r="AK205" s="37">
        <v>311</v>
      </c>
      <c r="AL205" s="26">
        <v>1</v>
      </c>
      <c r="AM205" s="26">
        <v>3</v>
      </c>
      <c r="AN205" s="92">
        <v>0.63861438294886175</v>
      </c>
      <c r="AO205" s="26" t="s">
        <v>2337</v>
      </c>
      <c r="AP205" s="81"/>
    </row>
    <row r="206" spans="1:42" hidden="1" x14ac:dyDescent="0.35">
      <c r="A206" s="31">
        <v>27</v>
      </c>
      <c r="B206" s="12" t="s">
        <v>145</v>
      </c>
      <c r="C206" s="12" t="s">
        <v>333</v>
      </c>
      <c r="D206" s="8" t="s">
        <v>2665</v>
      </c>
      <c r="E206" s="8" t="s">
        <v>337</v>
      </c>
      <c r="F206" s="90" t="s">
        <v>2666</v>
      </c>
      <c r="G206" s="8"/>
      <c r="H206" s="26" t="s">
        <v>2105</v>
      </c>
      <c r="I206" s="66" t="s">
        <v>62</v>
      </c>
      <c r="J206" s="202" t="s">
        <v>37</v>
      </c>
      <c r="K206" s="26">
        <v>2017</v>
      </c>
      <c r="L206" s="67">
        <v>202</v>
      </c>
      <c r="M206" s="67"/>
      <c r="N206" s="67" t="e">
        <v>#N/A</v>
      </c>
      <c r="O206" s="26"/>
      <c r="P206" s="26"/>
      <c r="Q206" s="27">
        <v>1</v>
      </c>
      <c r="R206" s="26"/>
      <c r="S206" s="60" t="s">
        <v>2095</v>
      </c>
      <c r="T206" s="30"/>
      <c r="U206" s="26">
        <v>535</v>
      </c>
      <c r="V206" s="28">
        <v>267.5</v>
      </c>
      <c r="W206" s="26">
        <v>35</v>
      </c>
      <c r="X206" s="26">
        <f t="shared" si="3"/>
        <v>420</v>
      </c>
      <c r="Y206" s="71"/>
      <c r="Z206" s="38" t="s">
        <v>2096</v>
      </c>
      <c r="AA206" s="38" t="s">
        <v>2097</v>
      </c>
      <c r="AB206" s="38" t="s">
        <v>2126</v>
      </c>
      <c r="AC206" s="38" t="s">
        <v>2095</v>
      </c>
      <c r="AD206" s="26"/>
      <c r="AE206" s="38" t="s">
        <v>2095</v>
      </c>
      <c r="AF206" s="14" t="s">
        <v>2095</v>
      </c>
      <c r="AG206" s="53" t="s">
        <v>2095</v>
      </c>
      <c r="AH206" s="59">
        <v>3</v>
      </c>
      <c r="AI206" s="37" t="s">
        <v>2095</v>
      </c>
      <c r="AJ206" s="82"/>
      <c r="AK206" s="37">
        <v>311</v>
      </c>
      <c r="AL206" s="26">
        <v>2</v>
      </c>
      <c r="AM206" s="26">
        <v>11</v>
      </c>
      <c r="AN206" s="92">
        <v>2.5405448646212121</v>
      </c>
      <c r="AO206" s="26" t="s">
        <v>2346</v>
      </c>
      <c r="AP206" s="81"/>
    </row>
    <row r="207" spans="1:42" ht="29" hidden="1" x14ac:dyDescent="0.35">
      <c r="A207" s="35">
        <v>31</v>
      </c>
      <c r="B207" s="8" t="s">
        <v>57</v>
      </c>
      <c r="C207" s="12" t="s">
        <v>58</v>
      </c>
      <c r="D207" s="8" t="s">
        <v>2667</v>
      </c>
      <c r="E207" s="8" t="s">
        <v>61</v>
      </c>
      <c r="F207" s="90" t="s">
        <v>2613</v>
      </c>
      <c r="G207" s="8"/>
      <c r="H207" s="26" t="s">
        <v>2105</v>
      </c>
      <c r="I207" s="66" t="s">
        <v>62</v>
      </c>
      <c r="J207" s="202" t="s">
        <v>37</v>
      </c>
      <c r="K207" s="26">
        <v>2000</v>
      </c>
      <c r="L207" s="67">
        <v>484</v>
      </c>
      <c r="M207" s="67"/>
      <c r="N207" s="67">
        <v>216</v>
      </c>
      <c r="O207" s="26"/>
      <c r="P207" s="26"/>
      <c r="Q207" s="27">
        <v>1</v>
      </c>
      <c r="R207" s="26"/>
      <c r="S207" s="60" t="s">
        <v>2107</v>
      </c>
      <c r="T207" s="30"/>
      <c r="U207" s="26">
        <v>661</v>
      </c>
      <c r="V207" s="28">
        <v>330.5</v>
      </c>
      <c r="W207" s="26">
        <v>36</v>
      </c>
      <c r="X207" s="26">
        <f t="shared" si="3"/>
        <v>432</v>
      </c>
      <c r="Y207" s="71"/>
      <c r="Z207" s="38" t="s">
        <v>2096</v>
      </c>
      <c r="AA207" s="38" t="s">
        <v>2097</v>
      </c>
      <c r="AB207" s="38" t="s">
        <v>2126</v>
      </c>
      <c r="AC207" s="38" t="s">
        <v>2095</v>
      </c>
      <c r="AD207" s="26"/>
      <c r="AE207" s="38" t="s">
        <v>2095</v>
      </c>
      <c r="AF207" s="14" t="s">
        <v>2095</v>
      </c>
      <c r="AG207" s="53" t="s">
        <v>2095</v>
      </c>
      <c r="AH207" s="59">
        <v>3</v>
      </c>
      <c r="AI207" s="37" t="s">
        <v>2095</v>
      </c>
      <c r="AJ207" s="82"/>
      <c r="AK207" s="37">
        <v>109</v>
      </c>
      <c r="AL207" s="26">
        <v>0</v>
      </c>
      <c r="AM207" s="26">
        <v>5</v>
      </c>
      <c r="AN207" s="92">
        <v>1.8437627920246193</v>
      </c>
      <c r="AO207" s="26" t="s">
        <v>2380</v>
      </c>
      <c r="AP207" s="81"/>
    </row>
    <row r="208" spans="1:42" ht="43.5" hidden="1" x14ac:dyDescent="0.35">
      <c r="A208" s="35">
        <v>31</v>
      </c>
      <c r="B208" s="8" t="s">
        <v>57</v>
      </c>
      <c r="C208" s="12" t="s">
        <v>78</v>
      </c>
      <c r="D208" s="8" t="s">
        <v>2668</v>
      </c>
      <c r="E208" s="8" t="s">
        <v>82</v>
      </c>
      <c r="F208" s="90" t="s">
        <v>2669</v>
      </c>
      <c r="G208" s="8"/>
      <c r="H208" s="26" t="s">
        <v>2105</v>
      </c>
      <c r="I208" s="66" t="s">
        <v>62</v>
      </c>
      <c r="J208" s="202" t="s">
        <v>37</v>
      </c>
      <c r="K208" s="26">
        <v>2008</v>
      </c>
      <c r="L208" s="67">
        <v>583</v>
      </c>
      <c r="M208" s="67"/>
      <c r="N208" s="67">
        <v>300</v>
      </c>
      <c r="O208" s="26"/>
      <c r="P208" s="26" t="s">
        <v>2106</v>
      </c>
      <c r="Q208" s="27">
        <v>1</v>
      </c>
      <c r="R208" s="26"/>
      <c r="S208" s="61" t="s">
        <v>2107</v>
      </c>
      <c r="T208" s="30"/>
      <c r="U208" s="26">
        <v>1523</v>
      </c>
      <c r="V208" s="28">
        <v>761.5</v>
      </c>
      <c r="W208" s="26">
        <v>57</v>
      </c>
      <c r="X208" s="26">
        <f t="shared" si="3"/>
        <v>684</v>
      </c>
      <c r="Y208" s="71"/>
      <c r="Z208" s="38" t="s">
        <v>2102</v>
      </c>
      <c r="AA208" s="38" t="s">
        <v>2095</v>
      </c>
      <c r="AB208" s="38" t="s">
        <v>2126</v>
      </c>
      <c r="AC208" s="38" t="s">
        <v>2095</v>
      </c>
      <c r="AD208" s="26"/>
      <c r="AE208" s="38" t="s">
        <v>2095</v>
      </c>
      <c r="AF208" s="14" t="s">
        <v>2095</v>
      </c>
      <c r="AG208" s="53" t="s">
        <v>2095</v>
      </c>
      <c r="AH208" s="59">
        <v>3</v>
      </c>
      <c r="AI208" s="37" t="s">
        <v>2095</v>
      </c>
      <c r="AJ208" s="82"/>
      <c r="AK208" s="37">
        <v>109</v>
      </c>
      <c r="AL208" s="26">
        <v>0</v>
      </c>
      <c r="AM208" s="26">
        <v>13</v>
      </c>
      <c r="AN208" s="92">
        <v>3.8594375465719697</v>
      </c>
      <c r="AO208" s="26" t="s">
        <v>2374</v>
      </c>
      <c r="AP208" s="81"/>
    </row>
    <row r="209" spans="1:42" ht="43.5" hidden="1" x14ac:dyDescent="0.35">
      <c r="A209" s="35">
        <v>31</v>
      </c>
      <c r="B209" s="8" t="s">
        <v>57</v>
      </c>
      <c r="C209" s="12" t="s">
        <v>101</v>
      </c>
      <c r="D209" s="8" t="s">
        <v>2670</v>
      </c>
      <c r="E209" s="8" t="s">
        <v>104</v>
      </c>
      <c r="F209" s="90" t="s">
        <v>2669</v>
      </c>
      <c r="G209" s="8"/>
      <c r="H209" s="26" t="s">
        <v>2105</v>
      </c>
      <c r="I209" s="66" t="s">
        <v>62</v>
      </c>
      <c r="J209" s="202" t="s">
        <v>37</v>
      </c>
      <c r="K209" s="26">
        <v>2003</v>
      </c>
      <c r="L209" s="67">
        <v>430</v>
      </c>
      <c r="M209" s="67"/>
      <c r="N209" s="67">
        <v>203</v>
      </c>
      <c r="O209" s="26"/>
      <c r="P209" s="26"/>
      <c r="Q209" s="27">
        <v>1</v>
      </c>
      <c r="R209" s="26"/>
      <c r="S209" s="61" t="s">
        <v>2095</v>
      </c>
      <c r="T209" s="30"/>
      <c r="U209" s="26">
        <v>780</v>
      </c>
      <c r="V209" s="28">
        <v>390</v>
      </c>
      <c r="W209" s="26">
        <v>41</v>
      </c>
      <c r="X209" s="26">
        <f t="shared" si="3"/>
        <v>492</v>
      </c>
      <c r="Y209" s="71"/>
      <c r="Z209" s="38" t="s">
        <v>2096</v>
      </c>
      <c r="AA209" s="38" t="s">
        <v>2097</v>
      </c>
      <c r="AB209" s="38" t="s">
        <v>2126</v>
      </c>
      <c r="AC209" s="38" t="s">
        <v>2095</v>
      </c>
      <c r="AD209" s="26"/>
      <c r="AE209" s="38" t="s">
        <v>2095</v>
      </c>
      <c r="AF209" s="14" t="s">
        <v>2095</v>
      </c>
      <c r="AG209" s="53" t="s">
        <v>2095</v>
      </c>
      <c r="AH209" s="59">
        <v>3</v>
      </c>
      <c r="AI209" s="37" t="s">
        <v>2095</v>
      </c>
      <c r="AJ209" s="82"/>
      <c r="AK209" s="37">
        <v>109</v>
      </c>
      <c r="AL209" s="26">
        <v>0</v>
      </c>
      <c r="AM209" s="26">
        <v>13</v>
      </c>
      <c r="AN209" s="92">
        <v>3.9371927216666482</v>
      </c>
      <c r="AO209" s="26" t="s">
        <v>2374</v>
      </c>
      <c r="AP209" s="81"/>
    </row>
    <row r="210" spans="1:42" hidden="1" x14ac:dyDescent="0.35">
      <c r="A210" s="35">
        <v>31</v>
      </c>
      <c r="B210" s="8" t="s">
        <v>57</v>
      </c>
      <c r="C210" s="12" t="s">
        <v>128</v>
      </c>
      <c r="D210" s="8" t="s">
        <v>2671</v>
      </c>
      <c r="E210" s="8" t="s">
        <v>129</v>
      </c>
      <c r="F210" s="90" t="s">
        <v>2611</v>
      </c>
      <c r="G210" s="8"/>
      <c r="H210" s="26"/>
      <c r="I210" s="66" t="s">
        <v>36</v>
      </c>
      <c r="J210" s="202" t="s">
        <v>37</v>
      </c>
      <c r="K210" s="26">
        <v>1979</v>
      </c>
      <c r="L210" s="67">
        <v>144</v>
      </c>
      <c r="M210" s="67"/>
      <c r="N210" s="67">
        <v>79</v>
      </c>
      <c r="O210" s="26"/>
      <c r="P210" s="26"/>
      <c r="Q210" s="27">
        <v>0.77142857142857146</v>
      </c>
      <c r="R210" s="26"/>
      <c r="S210" s="61" t="s">
        <v>2095</v>
      </c>
      <c r="T210" s="30"/>
      <c r="U210" s="26">
        <v>288</v>
      </c>
      <c r="V210" s="28">
        <v>144</v>
      </c>
      <c r="W210" s="26">
        <v>17</v>
      </c>
      <c r="X210" s="26">
        <f t="shared" si="3"/>
        <v>204</v>
      </c>
      <c r="Y210" s="71"/>
      <c r="Z210" s="38" t="s">
        <v>2102</v>
      </c>
      <c r="AA210" s="38" t="s">
        <v>2095</v>
      </c>
      <c r="AB210" s="38" t="s">
        <v>2126</v>
      </c>
      <c r="AC210" s="38" t="s">
        <v>2095</v>
      </c>
      <c r="AD210" s="26"/>
      <c r="AE210" s="38" t="s">
        <v>2095</v>
      </c>
      <c r="AF210" s="14" t="s">
        <v>2095</v>
      </c>
      <c r="AG210" s="53" t="s">
        <v>2095</v>
      </c>
      <c r="AH210" s="59">
        <v>3</v>
      </c>
      <c r="AI210" s="37" t="s">
        <v>2095</v>
      </c>
      <c r="AJ210" s="82"/>
      <c r="AK210" s="37">
        <v>109</v>
      </c>
      <c r="AL210" s="26">
        <v>2</v>
      </c>
      <c r="AM210" s="26">
        <v>8</v>
      </c>
      <c r="AN210" s="92">
        <v>0.15281660880871192</v>
      </c>
      <c r="AO210" s="26" t="s">
        <v>2498</v>
      </c>
      <c r="AP210" s="81"/>
    </row>
    <row r="211" spans="1:42" hidden="1" x14ac:dyDescent="0.35">
      <c r="A211" s="35">
        <v>3</v>
      </c>
      <c r="B211" s="8" t="s">
        <v>1649</v>
      </c>
      <c r="C211" s="8" t="s">
        <v>1890</v>
      </c>
      <c r="D211" s="8" t="s">
        <v>2672</v>
      </c>
      <c r="E211" s="9" t="s">
        <v>1894</v>
      </c>
      <c r="F211" s="90" t="s">
        <v>2392</v>
      </c>
      <c r="G211" s="9"/>
      <c r="H211" s="26" t="s">
        <v>2148</v>
      </c>
      <c r="I211" s="66" t="s">
        <v>36</v>
      </c>
      <c r="J211" s="202" t="s">
        <v>37</v>
      </c>
      <c r="K211" s="26">
        <v>1965</v>
      </c>
      <c r="L211" s="67">
        <v>248</v>
      </c>
      <c r="M211" s="67"/>
      <c r="N211" s="67">
        <v>619</v>
      </c>
      <c r="O211" s="26"/>
      <c r="P211" s="26"/>
      <c r="Q211" s="27">
        <v>0.69473684210526321</v>
      </c>
      <c r="R211" s="26"/>
      <c r="S211" s="60" t="s">
        <v>2095</v>
      </c>
      <c r="T211" s="30"/>
      <c r="U211" s="26">
        <v>2157</v>
      </c>
      <c r="V211" s="28">
        <v>1078.5</v>
      </c>
      <c r="W211" s="26">
        <v>86</v>
      </c>
      <c r="X211" s="26">
        <f t="shared" si="3"/>
        <v>1032</v>
      </c>
      <c r="Y211" s="71"/>
      <c r="Z211" s="38" t="s">
        <v>2620</v>
      </c>
      <c r="AA211" s="38" t="s">
        <v>2095</v>
      </c>
      <c r="AB211" s="38" t="s">
        <v>2095</v>
      </c>
      <c r="AC211" s="38" t="s">
        <v>2095</v>
      </c>
      <c r="AD211" s="26"/>
      <c r="AE211" s="38" t="s">
        <v>2129</v>
      </c>
      <c r="AF211" s="14" t="s">
        <v>2095</v>
      </c>
      <c r="AG211" s="53" t="s">
        <v>2201</v>
      </c>
      <c r="AH211" s="59">
        <v>2</v>
      </c>
      <c r="AI211" s="37" t="s">
        <v>2095</v>
      </c>
      <c r="AJ211" s="82"/>
      <c r="AK211" s="37">
        <v>286</v>
      </c>
      <c r="AL211" s="26">
        <v>4</v>
      </c>
      <c r="AM211" s="26">
        <v>8</v>
      </c>
      <c r="AN211" s="92">
        <v>1.0949270589337121</v>
      </c>
      <c r="AO211" s="26" t="s">
        <v>2673</v>
      </c>
      <c r="AP211" s="81"/>
    </row>
    <row r="212" spans="1:42" hidden="1" x14ac:dyDescent="0.35">
      <c r="A212" s="35">
        <v>3</v>
      </c>
      <c r="B212" s="8" t="s">
        <v>1649</v>
      </c>
      <c r="C212" s="8" t="s">
        <v>1907</v>
      </c>
      <c r="D212" s="8" t="s">
        <v>2674</v>
      </c>
      <c r="E212" s="9" t="s">
        <v>1911</v>
      </c>
      <c r="F212" s="90" t="s">
        <v>2392</v>
      </c>
      <c r="G212" s="9"/>
      <c r="H212" s="26" t="s">
        <v>2137</v>
      </c>
      <c r="I212" s="66" t="s">
        <v>62</v>
      </c>
      <c r="J212" s="202" t="s">
        <v>37</v>
      </c>
      <c r="K212" s="26">
        <v>1999</v>
      </c>
      <c r="L212" s="67">
        <v>216</v>
      </c>
      <c r="M212" s="67"/>
      <c r="N212" s="67">
        <v>320</v>
      </c>
      <c r="O212" s="26"/>
      <c r="P212" s="26"/>
      <c r="Q212" s="27">
        <v>1</v>
      </c>
      <c r="R212" s="26"/>
      <c r="S212" s="60" t="s">
        <v>2095</v>
      </c>
      <c r="T212" s="30"/>
      <c r="U212" s="26">
        <v>701</v>
      </c>
      <c r="V212" s="28">
        <v>350.5</v>
      </c>
      <c r="W212" s="26">
        <v>42</v>
      </c>
      <c r="X212" s="26">
        <f t="shared" si="3"/>
        <v>504</v>
      </c>
      <c r="Y212" s="71"/>
      <c r="Z212" s="38" t="s">
        <v>2116</v>
      </c>
      <c r="AA212" s="38" t="s">
        <v>2095</v>
      </c>
      <c r="AB212" s="38" t="s">
        <v>2095</v>
      </c>
      <c r="AC212" s="38" t="s">
        <v>2095</v>
      </c>
      <c r="AD212" s="26"/>
      <c r="AE212" s="38" t="s">
        <v>2095</v>
      </c>
      <c r="AF212" s="14" t="s">
        <v>2095</v>
      </c>
      <c r="AG212" s="53" t="s">
        <v>2201</v>
      </c>
      <c r="AH212" s="59">
        <v>2</v>
      </c>
      <c r="AI212" s="37" t="s">
        <v>2095</v>
      </c>
      <c r="AJ212" s="82"/>
      <c r="AK212" s="37">
        <v>286</v>
      </c>
      <c r="AL212" s="26">
        <v>5</v>
      </c>
      <c r="AM212" s="26">
        <v>11</v>
      </c>
      <c r="AN212" s="92">
        <v>0.6527422878560587</v>
      </c>
      <c r="AO212" s="26" t="s">
        <v>2152</v>
      </c>
      <c r="AP212" s="81"/>
    </row>
    <row r="213" spans="1:42" hidden="1" x14ac:dyDescent="0.35">
      <c r="A213" s="35">
        <v>8</v>
      </c>
      <c r="B213" s="8" t="s">
        <v>1083</v>
      </c>
      <c r="C213" s="8" t="s">
        <v>1529</v>
      </c>
      <c r="D213" s="8" t="s">
        <v>2675</v>
      </c>
      <c r="E213" s="8" t="s">
        <v>1533</v>
      </c>
      <c r="F213" s="90" t="s">
        <v>2676</v>
      </c>
      <c r="G213" s="8"/>
      <c r="H213" s="26" t="s">
        <v>2137</v>
      </c>
      <c r="I213" s="66" t="s">
        <v>62</v>
      </c>
      <c r="J213" s="202" t="s">
        <v>37</v>
      </c>
      <c r="K213" s="26">
        <v>2017</v>
      </c>
      <c r="L213" s="67">
        <v>166</v>
      </c>
      <c r="M213" s="67"/>
      <c r="N213" s="67" t="e">
        <v>#N/A</v>
      </c>
      <c r="O213" s="26"/>
      <c r="P213" s="26"/>
      <c r="Q213" s="27">
        <v>1</v>
      </c>
      <c r="R213" s="26"/>
      <c r="S213" s="60" t="s">
        <v>2107</v>
      </c>
      <c r="T213" s="30"/>
      <c r="U213" s="26">
        <v>600</v>
      </c>
      <c r="V213" s="28">
        <v>300</v>
      </c>
      <c r="W213" s="26">
        <v>29</v>
      </c>
      <c r="X213" s="26">
        <f t="shared" si="3"/>
        <v>348</v>
      </c>
      <c r="Y213" s="71"/>
      <c r="Z213" s="38" t="s">
        <v>2096</v>
      </c>
      <c r="AA213" s="38" t="s">
        <v>2097</v>
      </c>
      <c r="AB213" s="38" t="s">
        <v>2095</v>
      </c>
      <c r="AC213" s="38" t="s">
        <v>2095</v>
      </c>
      <c r="AD213" s="26"/>
      <c r="AE213" s="38" t="s">
        <v>2095</v>
      </c>
      <c r="AF213" s="14" t="s">
        <v>2095</v>
      </c>
      <c r="AG213" s="53" t="s">
        <v>2095</v>
      </c>
      <c r="AH213" s="59">
        <v>2</v>
      </c>
      <c r="AI213" s="37" t="s">
        <v>2095</v>
      </c>
      <c r="AJ213" s="82"/>
      <c r="AK213" s="37">
        <v>623</v>
      </c>
      <c r="AL213" s="26">
        <v>1</v>
      </c>
      <c r="AM213" s="26">
        <v>11</v>
      </c>
      <c r="AN213" s="92">
        <v>1.1158973034981061</v>
      </c>
      <c r="AO213" s="26" t="s">
        <v>2193</v>
      </c>
      <c r="AP213" s="81"/>
    </row>
    <row r="214" spans="1:42" hidden="1" x14ac:dyDescent="0.35">
      <c r="A214" s="93">
        <v>8</v>
      </c>
      <c r="B214" s="38" t="s">
        <v>1083</v>
      </c>
      <c r="C214" s="38" t="s">
        <v>1562</v>
      </c>
      <c r="D214" s="8" t="s">
        <v>2677</v>
      </c>
      <c r="E214" s="38" t="s">
        <v>1566</v>
      </c>
      <c r="F214" s="90" t="e">
        <v>#N/A</v>
      </c>
      <c r="G214" s="38"/>
      <c r="H214" s="26"/>
      <c r="I214" s="66" t="s">
        <v>2678</v>
      </c>
      <c r="J214" s="202" t="s">
        <v>2469</v>
      </c>
      <c r="K214" s="26">
        <v>1972</v>
      </c>
      <c r="L214" s="67" t="s">
        <v>2679</v>
      </c>
      <c r="M214" s="67" t="s">
        <v>2680</v>
      </c>
      <c r="N214" s="67" t="s">
        <v>2273</v>
      </c>
      <c r="O214" s="26"/>
      <c r="P214" s="26"/>
      <c r="Q214" s="27">
        <v>1</v>
      </c>
      <c r="R214" s="26"/>
      <c r="S214" s="60" t="s">
        <v>2095</v>
      </c>
      <c r="T214" s="30"/>
      <c r="U214" s="26"/>
      <c r="V214" s="28"/>
      <c r="W214" s="26">
        <v>12</v>
      </c>
      <c r="X214" s="26">
        <f t="shared" si="3"/>
        <v>144</v>
      </c>
      <c r="Y214" s="71"/>
      <c r="Z214" s="38" t="s">
        <v>2171</v>
      </c>
      <c r="AA214" s="38" t="s">
        <v>2095</v>
      </c>
      <c r="AB214" s="38" t="s">
        <v>2126</v>
      </c>
      <c r="AC214" s="38" t="s">
        <v>2095</v>
      </c>
      <c r="AD214" s="26"/>
      <c r="AE214" s="38" t="s">
        <v>2095</v>
      </c>
      <c r="AF214" s="14" t="s">
        <v>2095</v>
      </c>
      <c r="AG214" s="53" t="s">
        <v>2095</v>
      </c>
      <c r="AH214" s="59">
        <v>2</v>
      </c>
      <c r="AI214" s="37" t="s">
        <v>2095</v>
      </c>
      <c r="AJ214" s="82"/>
      <c r="AK214" s="37">
        <v>623</v>
      </c>
      <c r="AL214" s="26">
        <v>2</v>
      </c>
      <c r="AM214" s="26">
        <v>8</v>
      </c>
      <c r="AN214" s="92">
        <v>1.565494680846591</v>
      </c>
      <c r="AO214" s="26" t="s">
        <v>2177</v>
      </c>
      <c r="AP214" s="81"/>
    </row>
    <row r="215" spans="1:42" ht="29" hidden="1" x14ac:dyDescent="0.35">
      <c r="A215" s="35">
        <v>9</v>
      </c>
      <c r="B215" s="8" t="s">
        <v>1083</v>
      </c>
      <c r="C215" s="8" t="s">
        <v>1414</v>
      </c>
      <c r="D215" s="8" t="s">
        <v>2681</v>
      </c>
      <c r="E215" s="9" t="s">
        <v>1418</v>
      </c>
      <c r="F215" s="90" t="s">
        <v>2399</v>
      </c>
      <c r="G215" s="9"/>
      <c r="H215" s="26"/>
      <c r="I215" s="66" t="s">
        <v>862</v>
      </c>
      <c r="J215" s="202" t="s">
        <v>44</v>
      </c>
      <c r="K215" s="26">
        <v>1928</v>
      </c>
      <c r="L215" s="67">
        <v>168</v>
      </c>
      <c r="M215" s="67"/>
      <c r="N215" s="67">
        <v>328</v>
      </c>
      <c r="O215" s="26"/>
      <c r="P215" s="26"/>
      <c r="Q215" s="27">
        <v>0.7142857142857143</v>
      </c>
      <c r="R215" s="26"/>
      <c r="S215" s="60" t="s">
        <v>2095</v>
      </c>
      <c r="T215" s="30"/>
      <c r="U215" s="26">
        <v>882</v>
      </c>
      <c r="V215" s="28">
        <v>441</v>
      </c>
      <c r="W215" s="26">
        <v>67</v>
      </c>
      <c r="X215" s="26">
        <f t="shared" si="3"/>
        <v>804</v>
      </c>
      <c r="Y215" s="71"/>
      <c r="Z215" s="38" t="s">
        <v>2096</v>
      </c>
      <c r="AA215" s="38" t="s">
        <v>2097</v>
      </c>
      <c r="AB215" s="38" t="s">
        <v>2095</v>
      </c>
      <c r="AC215" s="38" t="s">
        <v>2095</v>
      </c>
      <c r="AD215" s="26"/>
      <c r="AE215" s="38" t="s">
        <v>2095</v>
      </c>
      <c r="AF215" s="14" t="s">
        <v>2095</v>
      </c>
      <c r="AG215" s="53" t="s">
        <v>2095</v>
      </c>
      <c r="AH215" s="59">
        <v>2</v>
      </c>
      <c r="AI215" s="37" t="s">
        <v>2095</v>
      </c>
      <c r="AJ215" s="82"/>
      <c r="AK215" s="37">
        <v>1286</v>
      </c>
      <c r="AL215" s="26">
        <v>3</v>
      </c>
      <c r="AM215" s="26">
        <v>9</v>
      </c>
      <c r="AN215" s="92">
        <v>0.77203698592045267</v>
      </c>
      <c r="AO215" s="26" t="s">
        <v>2177</v>
      </c>
      <c r="AP215" s="81"/>
    </row>
    <row r="216" spans="1:42" ht="29" hidden="1" x14ac:dyDescent="0.35">
      <c r="A216" s="35">
        <v>9</v>
      </c>
      <c r="B216" s="8" t="s">
        <v>1083</v>
      </c>
      <c r="C216" s="8" t="s">
        <v>1422</v>
      </c>
      <c r="D216" s="8" t="s">
        <v>2682</v>
      </c>
      <c r="E216" s="9" t="s">
        <v>1425</v>
      </c>
      <c r="F216" s="90" t="s">
        <v>2506</v>
      </c>
      <c r="G216" s="9"/>
      <c r="H216" s="26"/>
      <c r="I216" s="66" t="s">
        <v>55</v>
      </c>
      <c r="J216" s="202" t="s">
        <v>44</v>
      </c>
      <c r="K216" s="26">
        <v>1960</v>
      </c>
      <c r="L216" s="67">
        <v>392</v>
      </c>
      <c r="M216" s="67"/>
      <c r="N216" s="67">
        <v>372</v>
      </c>
      <c r="O216" s="26"/>
      <c r="P216" s="26" t="s">
        <v>2106</v>
      </c>
      <c r="Q216" s="27">
        <v>0.76470588235294112</v>
      </c>
      <c r="R216" s="26"/>
      <c r="S216" s="60" t="s">
        <v>2095</v>
      </c>
      <c r="T216" s="30"/>
      <c r="U216" s="26">
        <v>546</v>
      </c>
      <c r="V216" s="28">
        <v>273</v>
      </c>
      <c r="W216" s="26">
        <v>41</v>
      </c>
      <c r="X216" s="26">
        <f t="shared" si="3"/>
        <v>492</v>
      </c>
      <c r="Y216" s="71"/>
      <c r="Z216" s="38" t="s">
        <v>2096</v>
      </c>
      <c r="AA216" s="38" t="s">
        <v>2097</v>
      </c>
      <c r="AB216" s="38" t="s">
        <v>2095</v>
      </c>
      <c r="AC216" s="38" t="s">
        <v>2095</v>
      </c>
      <c r="AD216" s="26"/>
      <c r="AE216" s="38" t="s">
        <v>2095</v>
      </c>
      <c r="AF216" s="14" t="s">
        <v>2095</v>
      </c>
      <c r="AG216" s="53" t="s">
        <v>2095</v>
      </c>
      <c r="AH216" s="59">
        <v>2</v>
      </c>
      <c r="AI216" s="37" t="s">
        <v>2095</v>
      </c>
      <c r="AJ216" s="82"/>
      <c r="AK216" s="37">
        <v>1286</v>
      </c>
      <c r="AL216" s="26">
        <v>0</v>
      </c>
      <c r="AM216" s="26">
        <v>8</v>
      </c>
      <c r="AN216" s="92">
        <v>0.23275725236363445</v>
      </c>
      <c r="AO216" s="26" t="s">
        <v>2177</v>
      </c>
      <c r="AP216" s="81"/>
    </row>
    <row r="217" spans="1:42" hidden="1" x14ac:dyDescent="0.35">
      <c r="A217" s="35">
        <v>9</v>
      </c>
      <c r="B217" s="8" t="s">
        <v>1083</v>
      </c>
      <c r="C217" s="8" t="s">
        <v>1434</v>
      </c>
      <c r="D217" s="8" t="s">
        <v>2683</v>
      </c>
      <c r="E217" s="9" t="s">
        <v>1438</v>
      </c>
      <c r="F217" s="90" t="s">
        <v>2684</v>
      </c>
      <c r="G217" s="9"/>
      <c r="H217" s="26" t="s">
        <v>2168</v>
      </c>
      <c r="I217" s="66" t="s">
        <v>62</v>
      </c>
      <c r="J217" s="202" t="s">
        <v>37</v>
      </c>
      <c r="K217" s="26">
        <v>1997</v>
      </c>
      <c r="L217" s="67" t="e">
        <v>#N/A</v>
      </c>
      <c r="M217" s="67"/>
      <c r="N217" s="67" t="e">
        <v>#N/A</v>
      </c>
      <c r="O217" s="26"/>
      <c r="P217" s="26"/>
      <c r="Q217" s="27">
        <v>1</v>
      </c>
      <c r="R217" s="26"/>
      <c r="S217" s="60" t="s">
        <v>2095</v>
      </c>
      <c r="T217" s="30"/>
      <c r="U217" s="26">
        <v>297</v>
      </c>
      <c r="V217" s="28">
        <v>148.5</v>
      </c>
      <c r="W217" s="26">
        <v>20</v>
      </c>
      <c r="X217" s="26">
        <f t="shared" si="3"/>
        <v>240</v>
      </c>
      <c r="Y217" s="71"/>
      <c r="Z217" s="38" t="s">
        <v>2096</v>
      </c>
      <c r="AA217" s="38" t="s">
        <v>2097</v>
      </c>
      <c r="AB217" s="38" t="s">
        <v>2095</v>
      </c>
      <c r="AC217" s="38" t="s">
        <v>2095</v>
      </c>
      <c r="AD217" s="26"/>
      <c r="AE217" s="38" t="s">
        <v>2095</v>
      </c>
      <c r="AF217" s="14" t="s">
        <v>2095</v>
      </c>
      <c r="AG217" s="53" t="s">
        <v>2095</v>
      </c>
      <c r="AH217" s="59">
        <v>2</v>
      </c>
      <c r="AI217" s="37" t="s">
        <v>2095</v>
      </c>
      <c r="AJ217" s="82"/>
      <c r="AK217" s="37">
        <v>1286</v>
      </c>
      <c r="AL217" s="26">
        <v>5</v>
      </c>
      <c r="AM217" s="26">
        <v>11</v>
      </c>
      <c r="AN217" s="92">
        <v>0.37709237534090911</v>
      </c>
      <c r="AO217" s="26" t="s">
        <v>2177</v>
      </c>
      <c r="AP217" s="81"/>
    </row>
    <row r="218" spans="1:42" ht="29" hidden="1" x14ac:dyDescent="0.35">
      <c r="A218" s="35">
        <v>10</v>
      </c>
      <c r="B218" s="8" t="s">
        <v>1083</v>
      </c>
      <c r="C218" s="8" t="s">
        <v>1397</v>
      </c>
      <c r="D218" s="8" t="s">
        <v>2685</v>
      </c>
      <c r="E218" s="9" t="s">
        <v>1401</v>
      </c>
      <c r="F218" s="90" t="s">
        <v>2420</v>
      </c>
      <c r="G218" s="9"/>
      <c r="H218" s="26" t="s">
        <v>2168</v>
      </c>
      <c r="I218" s="66" t="s">
        <v>36</v>
      </c>
      <c r="J218" s="202" t="s">
        <v>37</v>
      </c>
      <c r="K218" s="26">
        <v>1986</v>
      </c>
      <c r="L218" s="67">
        <v>215</v>
      </c>
      <c r="M218" s="67"/>
      <c r="N218" s="67">
        <v>99</v>
      </c>
      <c r="O218" s="26"/>
      <c r="P218" s="26"/>
      <c r="Q218" s="27">
        <v>0</v>
      </c>
      <c r="R218" s="26"/>
      <c r="S218" s="60" t="s">
        <v>2095</v>
      </c>
      <c r="T218" s="30"/>
      <c r="U218" s="26">
        <v>237</v>
      </c>
      <c r="V218" s="28">
        <v>118.5</v>
      </c>
      <c r="W218" s="26">
        <v>14</v>
      </c>
      <c r="X218" s="26">
        <f t="shared" si="3"/>
        <v>168</v>
      </c>
      <c r="Y218" s="71"/>
      <c r="Z218" s="38" t="s">
        <v>2096</v>
      </c>
      <c r="AA218" s="38" t="s">
        <v>2097</v>
      </c>
      <c r="AB218" s="38" t="s">
        <v>2095</v>
      </c>
      <c r="AC218" s="38" t="s">
        <v>2095</v>
      </c>
      <c r="AD218" s="26"/>
      <c r="AE218" s="38" t="s">
        <v>2095</v>
      </c>
      <c r="AF218" s="14" t="s">
        <v>2095</v>
      </c>
      <c r="AG218" s="53" t="s">
        <v>2095</v>
      </c>
      <c r="AH218" s="59">
        <v>2</v>
      </c>
      <c r="AI218" s="37" t="s">
        <v>2095</v>
      </c>
      <c r="AJ218" s="82"/>
      <c r="AK218" s="37">
        <v>822</v>
      </c>
      <c r="AL218" s="26">
        <v>1</v>
      </c>
      <c r="AM218" s="26">
        <v>12</v>
      </c>
      <c r="AN218" s="92">
        <v>0.89077344652840917</v>
      </c>
      <c r="AO218" s="26" t="s">
        <v>2177</v>
      </c>
      <c r="AP218" s="81"/>
    </row>
    <row r="219" spans="1:42" hidden="1" x14ac:dyDescent="0.35">
      <c r="A219" s="35">
        <v>11</v>
      </c>
      <c r="B219" s="8" t="s">
        <v>1083</v>
      </c>
      <c r="C219" s="8" t="s">
        <v>1224</v>
      </c>
      <c r="D219" s="8" t="s">
        <v>2686</v>
      </c>
      <c r="E219" s="9" t="s">
        <v>1228</v>
      </c>
      <c r="F219" s="90" t="s">
        <v>2537</v>
      </c>
      <c r="G219" s="9"/>
      <c r="H219" s="26" t="s">
        <v>2105</v>
      </c>
      <c r="I219" s="66" t="s">
        <v>62</v>
      </c>
      <c r="J219" s="202" t="s">
        <v>37</v>
      </c>
      <c r="K219" s="26">
        <v>2008</v>
      </c>
      <c r="L219" s="67">
        <v>555</v>
      </c>
      <c r="M219" s="67"/>
      <c r="N219" s="67">
        <v>74</v>
      </c>
      <c r="O219" s="26"/>
      <c r="P219" s="26" t="s">
        <v>2106</v>
      </c>
      <c r="Q219" s="27">
        <v>1</v>
      </c>
      <c r="R219" s="26"/>
      <c r="S219" s="60" t="s">
        <v>2107</v>
      </c>
      <c r="T219" s="30"/>
      <c r="U219" s="26">
        <v>1539</v>
      </c>
      <c r="V219" s="28">
        <v>769.5</v>
      </c>
      <c r="W219" s="26">
        <v>52</v>
      </c>
      <c r="X219" s="26">
        <f t="shared" si="3"/>
        <v>624</v>
      </c>
      <c r="Y219" s="71"/>
      <c r="Z219" s="38" t="s">
        <v>2116</v>
      </c>
      <c r="AA219" s="38" t="s">
        <v>2095</v>
      </c>
      <c r="AB219" s="38" t="s">
        <v>2126</v>
      </c>
      <c r="AC219" s="38" t="s">
        <v>2095</v>
      </c>
      <c r="AD219" s="26"/>
      <c r="AE219" s="38" t="s">
        <v>2095</v>
      </c>
      <c r="AF219" s="14" t="s">
        <v>2095</v>
      </c>
      <c r="AG219" s="53" t="s">
        <v>2095</v>
      </c>
      <c r="AH219" s="59">
        <v>2</v>
      </c>
      <c r="AI219" s="37" t="s">
        <v>2095</v>
      </c>
      <c r="AJ219" s="82"/>
      <c r="AK219" s="37">
        <v>479</v>
      </c>
      <c r="AL219" s="26">
        <v>2</v>
      </c>
      <c r="AM219" s="26">
        <v>4</v>
      </c>
      <c r="AN219" s="92">
        <v>0.58046883149810413</v>
      </c>
      <c r="AO219" s="26" t="s">
        <v>2431</v>
      </c>
      <c r="AP219" s="81"/>
    </row>
    <row r="220" spans="1:42" hidden="1" x14ac:dyDescent="0.35">
      <c r="A220" s="35">
        <v>12</v>
      </c>
      <c r="B220" s="8" t="s">
        <v>1083</v>
      </c>
      <c r="C220" s="8" t="s">
        <v>1084</v>
      </c>
      <c r="D220" s="8" t="s">
        <v>2687</v>
      </c>
      <c r="E220" s="9" t="s">
        <v>1088</v>
      </c>
      <c r="F220" s="90" t="s">
        <v>2549</v>
      </c>
      <c r="G220" s="9"/>
      <c r="H220" s="26"/>
      <c r="I220" s="66" t="s">
        <v>55</v>
      </c>
      <c r="J220" s="202" t="s">
        <v>44</v>
      </c>
      <c r="K220" s="26">
        <v>1931</v>
      </c>
      <c r="L220" s="67">
        <v>413</v>
      </c>
      <c r="M220" s="67"/>
      <c r="N220" s="67">
        <v>278</v>
      </c>
      <c r="O220" s="26"/>
      <c r="P220" s="26"/>
      <c r="Q220" s="27">
        <v>0.90540540540540537</v>
      </c>
      <c r="R220" s="26"/>
      <c r="S220" s="60" t="s">
        <v>2107</v>
      </c>
      <c r="T220" s="30"/>
      <c r="U220" s="26">
        <v>1074</v>
      </c>
      <c r="V220" s="28">
        <v>537</v>
      </c>
      <c r="W220" s="26">
        <v>83</v>
      </c>
      <c r="X220" s="26">
        <f t="shared" si="3"/>
        <v>996</v>
      </c>
      <c r="Y220" s="71"/>
      <c r="Z220" s="38" t="s">
        <v>2096</v>
      </c>
      <c r="AA220" s="38" t="s">
        <v>2097</v>
      </c>
      <c r="AB220" s="38" t="s">
        <v>2095</v>
      </c>
      <c r="AC220" s="38" t="s">
        <v>2095</v>
      </c>
      <c r="AD220" s="26"/>
      <c r="AE220" s="38" t="s">
        <v>2095</v>
      </c>
      <c r="AF220" s="14" t="s">
        <v>2095</v>
      </c>
      <c r="AG220" s="53" t="s">
        <v>2095</v>
      </c>
      <c r="AH220" s="59">
        <v>2</v>
      </c>
      <c r="AI220" s="37" t="s">
        <v>2095</v>
      </c>
      <c r="AJ220" s="82"/>
      <c r="AK220" s="37">
        <v>650</v>
      </c>
      <c r="AL220" s="26">
        <v>3</v>
      </c>
      <c r="AM220" s="26">
        <v>12</v>
      </c>
      <c r="AN220" s="92">
        <v>0.9422383787159071</v>
      </c>
      <c r="AO220" s="26" t="s">
        <v>2193</v>
      </c>
      <c r="AP220" s="81"/>
    </row>
    <row r="221" spans="1:42" hidden="1" x14ac:dyDescent="0.35">
      <c r="A221" s="31">
        <v>13</v>
      </c>
      <c r="B221" s="12" t="s">
        <v>29</v>
      </c>
      <c r="C221" s="12" t="s">
        <v>1019</v>
      </c>
      <c r="D221" s="8" t="s">
        <v>2688</v>
      </c>
      <c r="E221" s="8" t="s">
        <v>1020</v>
      </c>
      <c r="F221" s="90" t="s">
        <v>2654</v>
      </c>
      <c r="G221" s="8"/>
      <c r="H221" s="26"/>
      <c r="I221" s="66" t="s">
        <v>55</v>
      </c>
      <c r="J221" s="202" t="s">
        <v>44</v>
      </c>
      <c r="K221" s="26">
        <v>1955</v>
      </c>
      <c r="L221" s="67">
        <v>336</v>
      </c>
      <c r="M221" s="67"/>
      <c r="N221" s="67">
        <v>402</v>
      </c>
      <c r="O221" s="26"/>
      <c r="P221" s="26"/>
      <c r="Q221" s="27">
        <v>0.63934426229508201</v>
      </c>
      <c r="R221" s="26"/>
      <c r="S221" s="60" t="s">
        <v>2095</v>
      </c>
      <c r="T221" s="30"/>
      <c r="U221" s="26">
        <v>996</v>
      </c>
      <c r="V221" s="28">
        <v>498</v>
      </c>
      <c r="W221" s="26">
        <v>72</v>
      </c>
      <c r="X221" s="26">
        <f t="shared" si="3"/>
        <v>864</v>
      </c>
      <c r="Y221" s="71"/>
      <c r="Z221" s="38" t="s">
        <v>2125</v>
      </c>
      <c r="AA221" s="38" t="s">
        <v>2095</v>
      </c>
      <c r="AB221" s="38" t="s">
        <v>2126</v>
      </c>
      <c r="AC221" s="38" t="s">
        <v>2095</v>
      </c>
      <c r="AD221" s="26"/>
      <c r="AE221" s="38" t="s">
        <v>2129</v>
      </c>
      <c r="AF221" s="14" t="s">
        <v>2095</v>
      </c>
      <c r="AG221" s="53" t="s">
        <v>2095</v>
      </c>
      <c r="AH221" s="59">
        <v>2</v>
      </c>
      <c r="AI221" s="37" t="s">
        <v>2095</v>
      </c>
      <c r="AJ221" s="82"/>
      <c r="AK221" s="37">
        <v>180</v>
      </c>
      <c r="AL221" s="26">
        <v>2</v>
      </c>
      <c r="AM221" s="26">
        <v>8</v>
      </c>
      <c r="AN221" s="92">
        <v>0.49401207540530112</v>
      </c>
      <c r="AO221" s="26" t="s">
        <v>2270</v>
      </c>
      <c r="AP221" s="81"/>
    </row>
    <row r="222" spans="1:42" ht="29" hidden="1" x14ac:dyDescent="0.35">
      <c r="A222" s="35">
        <v>14</v>
      </c>
      <c r="B222" s="8" t="s">
        <v>29</v>
      </c>
      <c r="C222" s="8" t="s">
        <v>972</v>
      </c>
      <c r="D222" s="8" t="s">
        <v>2689</v>
      </c>
      <c r="E222" s="9" t="s">
        <v>975</v>
      </c>
      <c r="F222" s="90" t="s">
        <v>2690</v>
      </c>
      <c r="G222" s="9"/>
      <c r="H222" s="26" t="s">
        <v>2148</v>
      </c>
      <c r="I222" s="66" t="s">
        <v>36</v>
      </c>
      <c r="J222" s="202" t="s">
        <v>37</v>
      </c>
      <c r="K222" s="26">
        <v>1902</v>
      </c>
      <c r="L222" s="67">
        <v>260</v>
      </c>
      <c r="M222" s="67"/>
      <c r="N222" s="67" t="e">
        <v>#N/A</v>
      </c>
      <c r="O222" s="26"/>
      <c r="P222" s="26"/>
      <c r="Q222" s="27">
        <v>0.83333333333333337</v>
      </c>
      <c r="R222" s="26"/>
      <c r="S222" s="60" t="s">
        <v>2107</v>
      </c>
      <c r="T222" s="30"/>
      <c r="U222" s="26">
        <v>567</v>
      </c>
      <c r="V222" s="28">
        <v>283.5</v>
      </c>
      <c r="W222" s="26">
        <v>43</v>
      </c>
      <c r="X222" s="26">
        <f t="shared" si="3"/>
        <v>516</v>
      </c>
      <c r="Y222" s="71"/>
      <c r="Z222" s="38" t="s">
        <v>2096</v>
      </c>
      <c r="AA222" s="38" t="s">
        <v>2097</v>
      </c>
      <c r="AB222" s="38" t="s">
        <v>2095</v>
      </c>
      <c r="AC222" s="38" t="s">
        <v>2095</v>
      </c>
      <c r="AD222" s="26"/>
      <c r="AE222" s="38" t="s">
        <v>2095</v>
      </c>
      <c r="AF222" s="14" t="s">
        <v>2095</v>
      </c>
      <c r="AG222" s="53" t="s">
        <v>2095</v>
      </c>
      <c r="AH222" s="59">
        <v>2</v>
      </c>
      <c r="AI222" s="37" t="s">
        <v>2095</v>
      </c>
      <c r="AJ222" s="82"/>
      <c r="AK222" s="37">
        <v>243</v>
      </c>
      <c r="AL222" s="26">
        <v>4</v>
      </c>
      <c r="AM222" s="26">
        <v>6</v>
      </c>
      <c r="AN222" s="92">
        <v>1.0663325948560607</v>
      </c>
      <c r="AO222" s="26" t="s">
        <v>2250</v>
      </c>
      <c r="AP222" s="81"/>
    </row>
    <row r="223" spans="1:42" hidden="1" x14ac:dyDescent="0.35">
      <c r="A223" s="35">
        <v>14</v>
      </c>
      <c r="B223" s="8" t="s">
        <v>29</v>
      </c>
      <c r="C223" s="8" t="s">
        <v>976</v>
      </c>
      <c r="D223" s="8" t="s">
        <v>2691</v>
      </c>
      <c r="E223" s="9" t="s">
        <v>979</v>
      </c>
      <c r="F223" s="90" t="s">
        <v>2690</v>
      </c>
      <c r="G223" s="9"/>
      <c r="H223" s="26"/>
      <c r="I223" s="66" t="s">
        <v>55</v>
      </c>
      <c r="J223" s="202" t="s">
        <v>44</v>
      </c>
      <c r="K223" s="26">
        <v>1962</v>
      </c>
      <c r="L223" s="67">
        <v>250</v>
      </c>
      <c r="M223" s="67"/>
      <c r="N223" s="67">
        <v>388</v>
      </c>
      <c r="O223" s="26"/>
      <c r="P223" s="26"/>
      <c r="Q223" s="27">
        <v>0.90909090909090906</v>
      </c>
      <c r="R223" s="26"/>
      <c r="S223" s="60" t="s">
        <v>2107</v>
      </c>
      <c r="T223" s="30"/>
      <c r="U223" s="26">
        <v>655</v>
      </c>
      <c r="V223" s="28">
        <v>327.5</v>
      </c>
      <c r="W223" s="26">
        <v>55</v>
      </c>
      <c r="X223" s="26">
        <f t="shared" si="3"/>
        <v>660</v>
      </c>
      <c r="Y223" s="71"/>
      <c r="Z223" s="38" t="s">
        <v>2096</v>
      </c>
      <c r="AA223" s="38" t="s">
        <v>2097</v>
      </c>
      <c r="AB223" s="38" t="s">
        <v>2095</v>
      </c>
      <c r="AC223" s="38" t="s">
        <v>2095</v>
      </c>
      <c r="AD223" s="26"/>
      <c r="AE223" s="38" t="s">
        <v>2095</v>
      </c>
      <c r="AF223" s="14" t="s">
        <v>2095</v>
      </c>
      <c r="AG223" s="53" t="s">
        <v>2095</v>
      </c>
      <c r="AH223" s="59">
        <v>2</v>
      </c>
      <c r="AI223" s="37" t="s">
        <v>2095</v>
      </c>
      <c r="AJ223" s="82"/>
      <c r="AK223" s="37">
        <v>243</v>
      </c>
      <c r="AL223" s="26">
        <v>6</v>
      </c>
      <c r="AM223" s="26">
        <v>8</v>
      </c>
      <c r="AN223" s="92">
        <v>0.22796215898674052</v>
      </c>
      <c r="AO223" s="26" t="s">
        <v>2250</v>
      </c>
      <c r="AP223" s="81"/>
    </row>
    <row r="224" spans="1:42" hidden="1" x14ac:dyDescent="0.35">
      <c r="A224" s="31">
        <v>17</v>
      </c>
      <c r="B224" s="12" t="s">
        <v>29</v>
      </c>
      <c r="C224" s="12" t="s">
        <v>832</v>
      </c>
      <c r="D224" s="8" t="s">
        <v>2692</v>
      </c>
      <c r="E224" s="8" t="s">
        <v>836</v>
      </c>
      <c r="F224" s="90" t="s">
        <v>2427</v>
      </c>
      <c r="G224" s="8"/>
      <c r="H224" s="26"/>
      <c r="I224" s="66" t="s">
        <v>36</v>
      </c>
      <c r="J224" s="202" t="s">
        <v>37</v>
      </c>
      <c r="K224" s="26">
        <v>1904</v>
      </c>
      <c r="L224" s="67">
        <v>304</v>
      </c>
      <c r="M224" s="67"/>
      <c r="N224" s="67">
        <v>893</v>
      </c>
      <c r="O224" s="26"/>
      <c r="P224" s="26"/>
      <c r="Q224" s="27">
        <v>0.42</v>
      </c>
      <c r="R224" s="26"/>
      <c r="S224" s="60" t="s">
        <v>2095</v>
      </c>
      <c r="T224" s="30"/>
      <c r="U224" s="26">
        <v>1247</v>
      </c>
      <c r="V224" s="28">
        <v>623.5</v>
      </c>
      <c r="W224" s="26">
        <v>53</v>
      </c>
      <c r="X224" s="26">
        <f t="shared" si="3"/>
        <v>636</v>
      </c>
      <c r="Y224" s="71"/>
      <c r="Z224" s="38" t="s">
        <v>2116</v>
      </c>
      <c r="AA224" s="38" t="s">
        <v>2095</v>
      </c>
      <c r="AB224" s="38" t="s">
        <v>2095</v>
      </c>
      <c r="AC224" s="38" t="s">
        <v>2095</v>
      </c>
      <c r="AD224" s="26"/>
      <c r="AE224" s="38" t="s">
        <v>2095</v>
      </c>
      <c r="AF224" s="14" t="s">
        <v>2095</v>
      </c>
      <c r="AG224" s="53" t="s">
        <v>2201</v>
      </c>
      <c r="AH224" s="59">
        <v>2</v>
      </c>
      <c r="AI224" s="37" t="s">
        <v>2095</v>
      </c>
      <c r="AJ224" s="82"/>
      <c r="AK224" s="37">
        <v>496</v>
      </c>
      <c r="AL224" s="26">
        <v>2</v>
      </c>
      <c r="AM224" s="26">
        <v>8</v>
      </c>
      <c r="AN224" s="92">
        <v>0.20060229339583141</v>
      </c>
      <c r="AO224" s="26" t="s">
        <v>2270</v>
      </c>
      <c r="AP224" s="81"/>
    </row>
    <row r="225" spans="1:42" hidden="1" x14ac:dyDescent="0.35">
      <c r="A225" s="31">
        <v>18</v>
      </c>
      <c r="B225" s="12" t="s">
        <v>29</v>
      </c>
      <c r="C225" s="12" t="s">
        <v>731</v>
      </c>
      <c r="D225" s="8" t="s">
        <v>2693</v>
      </c>
      <c r="E225" s="8" t="s">
        <v>734</v>
      </c>
      <c r="F225" s="90" t="s">
        <v>2442</v>
      </c>
      <c r="G225" s="8"/>
      <c r="H225" s="26"/>
      <c r="I225" s="66" t="s">
        <v>36</v>
      </c>
      <c r="J225" s="202" t="s">
        <v>37</v>
      </c>
      <c r="K225" s="26">
        <v>1959</v>
      </c>
      <c r="L225" s="67">
        <v>375</v>
      </c>
      <c r="M225" s="67"/>
      <c r="N225" s="67">
        <v>356</v>
      </c>
      <c r="O225" s="26"/>
      <c r="P225" s="26"/>
      <c r="Q225" s="27">
        <v>0.97959183673469385</v>
      </c>
      <c r="R225" s="26"/>
      <c r="S225" s="60" t="s">
        <v>2095</v>
      </c>
      <c r="T225" s="30"/>
      <c r="U225" s="26">
        <v>1122</v>
      </c>
      <c r="V225" s="28">
        <v>561</v>
      </c>
      <c r="W225" s="26">
        <v>51</v>
      </c>
      <c r="X225" s="26">
        <f t="shared" si="3"/>
        <v>612</v>
      </c>
      <c r="Y225" s="71"/>
      <c r="Z225" s="38" t="s">
        <v>2125</v>
      </c>
      <c r="AA225" s="38" t="s">
        <v>2097</v>
      </c>
      <c r="AB225" s="38" t="s">
        <v>2095</v>
      </c>
      <c r="AC225" s="38" t="s">
        <v>2095</v>
      </c>
      <c r="AD225" s="26"/>
      <c r="AE225" s="38" t="s">
        <v>2129</v>
      </c>
      <c r="AF225" s="14" t="s">
        <v>2095</v>
      </c>
      <c r="AG225" s="53" t="s">
        <v>2095</v>
      </c>
      <c r="AH225" s="59">
        <v>2</v>
      </c>
      <c r="AI225" s="37" t="s">
        <v>2095</v>
      </c>
      <c r="AJ225" s="82"/>
      <c r="AK225" s="37">
        <v>219</v>
      </c>
      <c r="AL225" s="26">
        <v>0</v>
      </c>
      <c r="AM225" s="26">
        <v>7</v>
      </c>
      <c r="AN225" s="92">
        <v>1.2670674094166667</v>
      </c>
      <c r="AO225" s="26" t="s">
        <v>2280</v>
      </c>
      <c r="AP225" s="81"/>
    </row>
    <row r="226" spans="1:42" hidden="1" x14ac:dyDescent="0.35">
      <c r="A226" s="31">
        <v>21</v>
      </c>
      <c r="B226" s="12" t="s">
        <v>29</v>
      </c>
      <c r="C226" s="12" t="s">
        <v>598</v>
      </c>
      <c r="D226" s="8" t="s">
        <v>2694</v>
      </c>
      <c r="E226" s="8" t="s">
        <v>601</v>
      </c>
      <c r="F226" s="90" t="s">
        <v>2695</v>
      </c>
      <c r="G226" s="8"/>
      <c r="H226" s="26"/>
      <c r="I226" s="66" t="s">
        <v>55</v>
      </c>
      <c r="J226" s="202" t="s">
        <v>44</v>
      </c>
      <c r="K226" s="26">
        <v>1930</v>
      </c>
      <c r="L226" s="67">
        <v>650</v>
      </c>
      <c r="M226" s="67"/>
      <c r="N226" s="67">
        <v>664</v>
      </c>
      <c r="O226" s="26"/>
      <c r="P226" s="26"/>
      <c r="Q226" s="27">
        <v>0.16470588235294117</v>
      </c>
      <c r="R226" s="26"/>
      <c r="S226" s="60" t="s">
        <v>2095</v>
      </c>
      <c r="T226" s="30"/>
      <c r="U226" s="26">
        <v>1957</v>
      </c>
      <c r="V226" s="28">
        <v>978.5</v>
      </c>
      <c r="W226" s="26">
        <v>112</v>
      </c>
      <c r="X226" s="26">
        <f t="shared" si="3"/>
        <v>1344</v>
      </c>
      <c r="Y226" s="71"/>
      <c r="Z226" s="38" t="s">
        <v>2116</v>
      </c>
      <c r="AA226" s="38" t="s">
        <v>2095</v>
      </c>
      <c r="AB226" s="38" t="s">
        <v>2117</v>
      </c>
      <c r="AC226" s="38" t="s">
        <v>2095</v>
      </c>
      <c r="AD226" s="26"/>
      <c r="AE226" s="38" t="s">
        <v>2095</v>
      </c>
      <c r="AF226" s="14" t="s">
        <v>2095</v>
      </c>
      <c r="AG226" s="53" t="s">
        <v>2095</v>
      </c>
      <c r="AH226" s="59">
        <v>2</v>
      </c>
      <c r="AI226" s="37" t="s">
        <v>2095</v>
      </c>
      <c r="AJ226" s="82"/>
      <c r="AK226" s="37">
        <v>89</v>
      </c>
      <c r="AL226" s="26">
        <v>2</v>
      </c>
      <c r="AM226" s="26">
        <v>4</v>
      </c>
      <c r="AN226" s="92">
        <v>0.29217282516666671</v>
      </c>
      <c r="AO226" s="26" t="s">
        <v>2298</v>
      </c>
      <c r="AP226" s="81"/>
    </row>
    <row r="227" spans="1:42" hidden="1" x14ac:dyDescent="0.35">
      <c r="A227" s="31">
        <v>21</v>
      </c>
      <c r="B227" s="12" t="s">
        <v>29</v>
      </c>
      <c r="C227" s="12" t="s">
        <v>602</v>
      </c>
      <c r="D227" s="8" t="s">
        <v>2696</v>
      </c>
      <c r="E227" s="8" t="s">
        <v>606</v>
      </c>
      <c r="F227" s="90" t="s">
        <v>2697</v>
      </c>
      <c r="G227" s="8"/>
      <c r="H227" s="26" t="s">
        <v>2105</v>
      </c>
      <c r="I227" s="66" t="s">
        <v>62</v>
      </c>
      <c r="J227" s="202" t="s">
        <v>37</v>
      </c>
      <c r="K227" s="26">
        <v>1997</v>
      </c>
      <c r="L227" s="67">
        <v>240</v>
      </c>
      <c r="M227" s="67"/>
      <c r="N227" s="67">
        <v>180</v>
      </c>
      <c r="O227" s="26"/>
      <c r="P227" s="26"/>
      <c r="Q227" s="27">
        <v>1</v>
      </c>
      <c r="R227" s="26"/>
      <c r="S227" s="60" t="s">
        <v>2095</v>
      </c>
      <c r="T227" s="30"/>
      <c r="U227" s="26">
        <v>529</v>
      </c>
      <c r="V227" s="28">
        <v>264.5</v>
      </c>
      <c r="W227" s="26">
        <v>38</v>
      </c>
      <c r="X227" s="26">
        <f t="shared" si="3"/>
        <v>456</v>
      </c>
      <c r="Y227" s="71"/>
      <c r="Z227" s="38" t="s">
        <v>2116</v>
      </c>
      <c r="AA227" s="38" t="s">
        <v>2095</v>
      </c>
      <c r="AB227" s="38" t="s">
        <v>2126</v>
      </c>
      <c r="AC227" s="38" t="s">
        <v>2095</v>
      </c>
      <c r="AD227" s="26"/>
      <c r="AE227" s="38" t="s">
        <v>2095</v>
      </c>
      <c r="AF227" s="14" t="s">
        <v>2095</v>
      </c>
      <c r="AG227" s="53" t="s">
        <v>2095</v>
      </c>
      <c r="AH227" s="59">
        <v>2</v>
      </c>
      <c r="AI227" s="37" t="s">
        <v>2095</v>
      </c>
      <c r="AJ227" s="82"/>
      <c r="AK227" s="37">
        <v>89</v>
      </c>
      <c r="AL227" s="26">
        <v>3</v>
      </c>
      <c r="AM227" s="26">
        <v>6</v>
      </c>
      <c r="AN227" s="92">
        <v>0.87433109191287683</v>
      </c>
      <c r="AO227" s="26" t="s">
        <v>2298</v>
      </c>
      <c r="AP227" s="81"/>
    </row>
    <row r="228" spans="1:42" ht="43.5" hidden="1" x14ac:dyDescent="0.35">
      <c r="A228" s="31">
        <v>22</v>
      </c>
      <c r="B228" s="12" t="s">
        <v>29</v>
      </c>
      <c r="C228" s="12" t="s">
        <v>579</v>
      </c>
      <c r="D228" s="8" t="s">
        <v>2698</v>
      </c>
      <c r="E228" s="8" t="s">
        <v>582</v>
      </c>
      <c r="F228" s="90" t="s">
        <v>2699</v>
      </c>
      <c r="G228" s="8"/>
      <c r="H228" s="26" t="s">
        <v>2148</v>
      </c>
      <c r="I228" s="66" t="s">
        <v>62</v>
      </c>
      <c r="J228" s="202" t="s">
        <v>37</v>
      </c>
      <c r="K228" s="26">
        <v>1967</v>
      </c>
      <c r="L228" s="67">
        <v>336</v>
      </c>
      <c r="M228" s="67"/>
      <c r="N228" s="67">
        <v>446</v>
      </c>
      <c r="O228" s="26"/>
      <c r="P228" s="26"/>
      <c r="Q228" s="27">
        <v>1</v>
      </c>
      <c r="R228" s="26"/>
      <c r="S228" s="60" t="s">
        <v>2095</v>
      </c>
      <c r="T228" s="30"/>
      <c r="U228" s="26">
        <v>968</v>
      </c>
      <c r="V228" s="28">
        <v>484</v>
      </c>
      <c r="W228" s="26">
        <v>43</v>
      </c>
      <c r="X228" s="26">
        <f t="shared" si="3"/>
        <v>516</v>
      </c>
      <c r="Y228" s="71"/>
      <c r="Z228" s="38" t="s">
        <v>2116</v>
      </c>
      <c r="AA228" s="38" t="s">
        <v>2095</v>
      </c>
      <c r="AB228" s="38" t="s">
        <v>2126</v>
      </c>
      <c r="AC228" s="38" t="s">
        <v>2095</v>
      </c>
      <c r="AD228" s="26"/>
      <c r="AE228" s="38" t="s">
        <v>2095</v>
      </c>
      <c r="AF228" s="14" t="s">
        <v>2095</v>
      </c>
      <c r="AG228" s="53" t="s">
        <v>2095</v>
      </c>
      <c r="AH228" s="59">
        <v>2</v>
      </c>
      <c r="AI228" s="37" t="s">
        <v>2095</v>
      </c>
      <c r="AJ228" s="82"/>
      <c r="AK228" s="37">
        <v>213</v>
      </c>
      <c r="AL228" s="26">
        <v>0</v>
      </c>
      <c r="AM228" s="26">
        <v>5</v>
      </c>
      <c r="AN228" s="92">
        <v>1.7187687927329527</v>
      </c>
      <c r="AO228" s="26" t="s">
        <v>2298</v>
      </c>
      <c r="AP228" s="81"/>
    </row>
    <row r="229" spans="1:42" hidden="1" x14ac:dyDescent="0.35">
      <c r="A229" s="35">
        <v>23</v>
      </c>
      <c r="B229" s="8" t="s">
        <v>29</v>
      </c>
      <c r="C229" s="8" t="s">
        <v>527</v>
      </c>
      <c r="D229" s="8" t="s">
        <v>2700</v>
      </c>
      <c r="E229" s="8" t="s">
        <v>531</v>
      </c>
      <c r="F229" s="90" t="s">
        <v>2411</v>
      </c>
      <c r="G229" s="8"/>
      <c r="H229" s="26"/>
      <c r="I229" s="66" t="s">
        <v>486</v>
      </c>
      <c r="J229" s="202" t="s">
        <v>44</v>
      </c>
      <c r="K229" s="26">
        <v>1967</v>
      </c>
      <c r="L229" s="67">
        <v>300</v>
      </c>
      <c r="M229" s="67"/>
      <c r="N229" s="67">
        <v>340</v>
      </c>
      <c r="O229" s="26"/>
      <c r="P229" s="26"/>
      <c r="Q229" s="27">
        <v>1</v>
      </c>
      <c r="R229" s="26"/>
      <c r="S229" s="60" t="s">
        <v>2095</v>
      </c>
      <c r="T229" s="30"/>
      <c r="U229" s="26">
        <v>882</v>
      </c>
      <c r="V229" s="28">
        <v>441</v>
      </c>
      <c r="W229" s="26">
        <v>52</v>
      </c>
      <c r="X229" s="26">
        <f t="shared" si="3"/>
        <v>624</v>
      </c>
      <c r="Y229" s="71"/>
      <c r="Z229" s="38" t="s">
        <v>2125</v>
      </c>
      <c r="AA229" s="38" t="s">
        <v>2097</v>
      </c>
      <c r="AB229" s="38" t="s">
        <v>2095</v>
      </c>
      <c r="AC229" s="38" t="s">
        <v>2095</v>
      </c>
      <c r="AD229" s="26"/>
      <c r="AE229" s="38" t="s">
        <v>2129</v>
      </c>
      <c r="AF229" s="14" t="s">
        <v>2095</v>
      </c>
      <c r="AG229" s="53" t="s">
        <v>2095</v>
      </c>
      <c r="AH229" s="59">
        <v>2</v>
      </c>
      <c r="AI229" s="37" t="s">
        <v>2095</v>
      </c>
      <c r="AJ229" s="82"/>
      <c r="AK229" s="37">
        <v>486</v>
      </c>
      <c r="AL229" s="26">
        <v>4</v>
      </c>
      <c r="AM229" s="26">
        <v>9</v>
      </c>
      <c r="AN229" s="92">
        <v>1.2424581794185587</v>
      </c>
      <c r="AO229" s="26" t="s">
        <v>2280</v>
      </c>
      <c r="AP229" s="81"/>
    </row>
    <row r="230" spans="1:42" hidden="1" x14ac:dyDescent="0.35">
      <c r="A230" s="31">
        <v>24</v>
      </c>
      <c r="B230" s="12" t="s">
        <v>145</v>
      </c>
      <c r="C230" s="12" t="s">
        <v>452</v>
      </c>
      <c r="D230" s="8" t="s">
        <v>2701</v>
      </c>
      <c r="E230" s="8" t="s">
        <v>455</v>
      </c>
      <c r="F230" s="90" t="s">
        <v>2554</v>
      </c>
      <c r="G230" s="8"/>
      <c r="H230" s="26"/>
      <c r="I230" s="66" t="s">
        <v>36</v>
      </c>
      <c r="J230" s="202" t="s">
        <v>37</v>
      </c>
      <c r="K230" s="26">
        <v>1915</v>
      </c>
      <c r="L230" s="67">
        <v>360</v>
      </c>
      <c r="M230" s="67"/>
      <c r="N230" s="67" t="s">
        <v>2273</v>
      </c>
      <c r="O230" s="26"/>
      <c r="P230" s="26"/>
      <c r="Q230" s="27">
        <v>0.81132075471698117</v>
      </c>
      <c r="R230" s="26"/>
      <c r="S230" s="60" t="s">
        <v>2095</v>
      </c>
      <c r="T230" s="30"/>
      <c r="U230" s="26">
        <v>820</v>
      </c>
      <c r="V230" s="28">
        <v>410</v>
      </c>
      <c r="W230" s="26">
        <v>46</v>
      </c>
      <c r="X230" s="26">
        <f t="shared" si="3"/>
        <v>552</v>
      </c>
      <c r="Y230" s="71"/>
      <c r="Z230" s="38" t="s">
        <v>2096</v>
      </c>
      <c r="AA230" s="38" t="s">
        <v>2097</v>
      </c>
      <c r="AB230" s="38" t="s">
        <v>2095</v>
      </c>
      <c r="AC230" s="38" t="s">
        <v>2095</v>
      </c>
      <c r="AD230" s="26"/>
      <c r="AE230" s="38" t="s">
        <v>2095</v>
      </c>
      <c r="AF230" s="14" t="s">
        <v>2095</v>
      </c>
      <c r="AG230" s="53" t="s">
        <v>2095</v>
      </c>
      <c r="AH230" s="59">
        <v>2</v>
      </c>
      <c r="AI230" s="37" t="s">
        <v>2095</v>
      </c>
      <c r="AJ230" s="82"/>
      <c r="AK230" s="37">
        <v>271</v>
      </c>
      <c r="AL230" s="26">
        <v>0</v>
      </c>
      <c r="AM230" s="26">
        <v>4</v>
      </c>
      <c r="AN230" s="92">
        <v>1.7694066242310607</v>
      </c>
      <c r="AO230" s="26" t="s">
        <v>2461</v>
      </c>
      <c r="AP230" s="81"/>
    </row>
    <row r="231" spans="1:42" hidden="1" x14ac:dyDescent="0.35">
      <c r="A231" s="31">
        <v>24</v>
      </c>
      <c r="B231" s="12" t="s">
        <v>145</v>
      </c>
      <c r="C231" s="12" t="s">
        <v>482</v>
      </c>
      <c r="D231" s="8" t="s">
        <v>2702</v>
      </c>
      <c r="E231" s="8" t="s">
        <v>485</v>
      </c>
      <c r="F231" s="90" t="s">
        <v>2661</v>
      </c>
      <c r="G231" s="8"/>
      <c r="H231" s="26"/>
      <c r="I231" s="66" t="s">
        <v>486</v>
      </c>
      <c r="J231" s="202" t="s">
        <v>44</v>
      </c>
      <c r="K231" s="26">
        <v>1931</v>
      </c>
      <c r="L231" s="67">
        <v>600</v>
      </c>
      <c r="M231" s="67"/>
      <c r="N231" s="67">
        <v>624</v>
      </c>
      <c r="O231" s="26"/>
      <c r="P231" s="26" t="s">
        <v>2106</v>
      </c>
      <c r="Q231" s="27">
        <v>0.48514851485148514</v>
      </c>
      <c r="R231" s="26"/>
      <c r="S231" s="60" t="s">
        <v>2107</v>
      </c>
      <c r="T231" s="30"/>
      <c r="U231" s="26">
        <v>2128</v>
      </c>
      <c r="V231" s="28">
        <v>1064</v>
      </c>
      <c r="W231" s="26">
        <v>86</v>
      </c>
      <c r="X231" s="26">
        <f t="shared" si="3"/>
        <v>1032</v>
      </c>
      <c r="Y231" s="71"/>
      <c r="Z231" s="38" t="s">
        <v>2116</v>
      </c>
      <c r="AA231" s="38" t="s">
        <v>2095</v>
      </c>
      <c r="AB231" s="38" t="s">
        <v>2126</v>
      </c>
      <c r="AC231" s="38" t="s">
        <v>2095</v>
      </c>
      <c r="AD231" s="26"/>
      <c r="AE231" s="38" t="s">
        <v>2095</v>
      </c>
      <c r="AF231" s="14" t="s">
        <v>2095</v>
      </c>
      <c r="AG231" s="53" t="s">
        <v>2095</v>
      </c>
      <c r="AH231" s="59">
        <v>2</v>
      </c>
      <c r="AI231" s="37" t="s">
        <v>2095</v>
      </c>
      <c r="AJ231" s="82"/>
      <c r="AK231" s="37">
        <v>271</v>
      </c>
      <c r="AL231" s="26">
        <v>0</v>
      </c>
      <c r="AM231" s="26">
        <v>10</v>
      </c>
      <c r="AN231" s="92">
        <v>0.69993016970454547</v>
      </c>
      <c r="AO231" s="26" t="s">
        <v>2461</v>
      </c>
      <c r="AP231" s="81"/>
    </row>
    <row r="232" spans="1:42" hidden="1" x14ac:dyDescent="0.35">
      <c r="A232" s="31">
        <v>24</v>
      </c>
      <c r="B232" s="12" t="s">
        <v>145</v>
      </c>
      <c r="C232" s="12" t="s">
        <v>487</v>
      </c>
      <c r="D232" s="8" t="s">
        <v>2703</v>
      </c>
      <c r="E232" s="8" t="s">
        <v>490</v>
      </c>
      <c r="F232" s="90" t="s">
        <v>2704</v>
      </c>
      <c r="G232" s="8"/>
      <c r="H232" s="26" t="s">
        <v>2105</v>
      </c>
      <c r="I232" s="66" t="s">
        <v>62</v>
      </c>
      <c r="J232" s="202" t="s">
        <v>37</v>
      </c>
      <c r="K232" s="26">
        <v>2012</v>
      </c>
      <c r="L232" s="67">
        <v>453</v>
      </c>
      <c r="M232" s="67"/>
      <c r="N232" s="67">
        <v>567</v>
      </c>
      <c r="O232" s="26"/>
      <c r="P232" s="26"/>
      <c r="Q232" s="27">
        <v>1</v>
      </c>
      <c r="R232" s="26"/>
      <c r="S232" s="60" t="s">
        <v>2095</v>
      </c>
      <c r="T232" s="30"/>
      <c r="U232" s="26">
        <v>966</v>
      </c>
      <c r="V232" s="28">
        <v>483</v>
      </c>
      <c r="W232" s="26">
        <v>39</v>
      </c>
      <c r="X232" s="26">
        <f t="shared" si="3"/>
        <v>468</v>
      </c>
      <c r="Y232" s="71"/>
      <c r="Z232" s="38" t="s">
        <v>2116</v>
      </c>
      <c r="AA232" s="38" t="s">
        <v>2095</v>
      </c>
      <c r="AB232" s="38" t="s">
        <v>2126</v>
      </c>
      <c r="AC232" s="38" t="s">
        <v>2095</v>
      </c>
      <c r="AD232" s="26"/>
      <c r="AE232" s="38" t="s">
        <v>2095</v>
      </c>
      <c r="AF232" s="14" t="s">
        <v>2095</v>
      </c>
      <c r="AG232" s="53" t="s">
        <v>2095</v>
      </c>
      <c r="AH232" s="59">
        <v>2</v>
      </c>
      <c r="AI232" s="37" t="s">
        <v>2095</v>
      </c>
      <c r="AJ232" s="82"/>
      <c r="AK232" s="37">
        <v>271</v>
      </c>
      <c r="AL232" s="26">
        <v>0</v>
      </c>
      <c r="AM232" s="26">
        <v>29</v>
      </c>
      <c r="AN232" s="92">
        <v>1.1024267279242406</v>
      </c>
      <c r="AO232" s="26" t="s">
        <v>2318</v>
      </c>
      <c r="AP232" s="81"/>
    </row>
    <row r="233" spans="1:42" hidden="1" x14ac:dyDescent="0.35">
      <c r="A233" s="31">
        <v>25</v>
      </c>
      <c r="B233" s="12" t="s">
        <v>145</v>
      </c>
      <c r="C233" s="12" t="s">
        <v>404</v>
      </c>
      <c r="D233" s="8" t="s">
        <v>2705</v>
      </c>
      <c r="E233" s="8" t="s">
        <v>407</v>
      </c>
      <c r="F233" s="90" t="s">
        <v>2706</v>
      </c>
      <c r="G233" s="8"/>
      <c r="H233" s="26"/>
      <c r="I233" s="66" t="s">
        <v>36</v>
      </c>
      <c r="J233" s="202" t="s">
        <v>37</v>
      </c>
      <c r="K233" s="26">
        <v>1928</v>
      </c>
      <c r="L233" s="67">
        <v>250</v>
      </c>
      <c r="M233" s="67"/>
      <c r="N233" s="67" t="e">
        <v>#N/A</v>
      </c>
      <c r="O233" s="26"/>
      <c r="P233" s="26"/>
      <c r="Q233" s="27">
        <v>0.85365853658536583</v>
      </c>
      <c r="R233" s="26"/>
      <c r="S233" s="60" t="s">
        <v>2107</v>
      </c>
      <c r="T233" s="30"/>
      <c r="U233" s="26">
        <v>592</v>
      </c>
      <c r="V233" s="28">
        <v>296</v>
      </c>
      <c r="W233" s="26">
        <v>33</v>
      </c>
      <c r="X233" s="26">
        <f t="shared" si="3"/>
        <v>396</v>
      </c>
      <c r="Y233" s="71"/>
      <c r="Z233" s="38" t="s">
        <v>2096</v>
      </c>
      <c r="AA233" s="38" t="s">
        <v>2097</v>
      </c>
      <c r="AB233" s="38" t="s">
        <v>2095</v>
      </c>
      <c r="AC233" s="38" t="s">
        <v>2095</v>
      </c>
      <c r="AD233" s="26"/>
      <c r="AE233" s="38" t="s">
        <v>2095</v>
      </c>
      <c r="AF233" s="14" t="s">
        <v>2095</v>
      </c>
      <c r="AG233" s="53" t="s">
        <v>2095</v>
      </c>
      <c r="AH233" s="59">
        <v>2</v>
      </c>
      <c r="AI233" s="37" t="s">
        <v>2095</v>
      </c>
      <c r="AJ233" s="82"/>
      <c r="AK233" s="37">
        <v>69</v>
      </c>
      <c r="AL233" s="26">
        <v>0</v>
      </c>
      <c r="AM233" s="26">
        <v>5</v>
      </c>
      <c r="AN233" s="92">
        <v>2.1190944685416477</v>
      </c>
      <c r="AO233" s="26" t="s">
        <v>2113</v>
      </c>
      <c r="AP233" s="81"/>
    </row>
    <row r="234" spans="1:42" hidden="1" x14ac:dyDescent="0.35">
      <c r="A234" s="31">
        <v>25</v>
      </c>
      <c r="B234" s="12" t="s">
        <v>145</v>
      </c>
      <c r="C234" s="12" t="s">
        <v>408</v>
      </c>
      <c r="D234" s="8" t="s">
        <v>2707</v>
      </c>
      <c r="E234" s="8" t="s">
        <v>411</v>
      </c>
      <c r="F234" s="90" t="s">
        <v>2708</v>
      </c>
      <c r="G234" s="8"/>
      <c r="H234" s="26"/>
      <c r="I234" s="66" t="s">
        <v>412</v>
      </c>
      <c r="J234" s="202" t="s">
        <v>44</v>
      </c>
      <c r="K234" s="26">
        <v>1935</v>
      </c>
      <c r="L234" s="67">
        <v>281</v>
      </c>
      <c r="M234" s="67"/>
      <c r="N234" s="67">
        <v>450</v>
      </c>
      <c r="O234" s="26"/>
      <c r="P234" s="26"/>
      <c r="Q234" s="27">
        <v>0.42</v>
      </c>
      <c r="R234" s="26"/>
      <c r="S234" s="60" t="s">
        <v>2095</v>
      </c>
      <c r="T234" s="30"/>
      <c r="U234" s="26">
        <v>775</v>
      </c>
      <c r="V234" s="28">
        <v>387.5</v>
      </c>
      <c r="W234" s="26">
        <v>41</v>
      </c>
      <c r="X234" s="26">
        <f t="shared" si="3"/>
        <v>492</v>
      </c>
      <c r="Y234" s="71"/>
      <c r="Z234" s="38" t="s">
        <v>2096</v>
      </c>
      <c r="AA234" s="38" t="s">
        <v>2097</v>
      </c>
      <c r="AB234" s="38" t="s">
        <v>2095</v>
      </c>
      <c r="AC234" s="38" t="s">
        <v>2095</v>
      </c>
      <c r="AD234" s="26"/>
      <c r="AE234" s="38" t="s">
        <v>2095</v>
      </c>
      <c r="AF234" s="14" t="s">
        <v>2095</v>
      </c>
      <c r="AG234" s="53" t="s">
        <v>2095</v>
      </c>
      <c r="AH234" s="59">
        <v>2</v>
      </c>
      <c r="AI234" s="37" t="s">
        <v>2095</v>
      </c>
      <c r="AJ234" s="82"/>
      <c r="AK234" s="37">
        <v>69</v>
      </c>
      <c r="AL234" s="26">
        <v>0</v>
      </c>
      <c r="AM234" s="26">
        <v>8</v>
      </c>
      <c r="AN234" s="92">
        <v>2.1186010848674051</v>
      </c>
      <c r="AO234" s="26" t="s">
        <v>2113</v>
      </c>
      <c r="AP234" s="81"/>
    </row>
    <row r="235" spans="1:42" hidden="1" x14ac:dyDescent="0.35">
      <c r="A235" s="31">
        <v>25</v>
      </c>
      <c r="B235" s="12" t="s">
        <v>145</v>
      </c>
      <c r="C235" s="12" t="s">
        <v>413</v>
      </c>
      <c r="D235" s="8" t="s">
        <v>2709</v>
      </c>
      <c r="E235" s="8" t="s">
        <v>416</v>
      </c>
      <c r="F235" s="90" t="s">
        <v>2710</v>
      </c>
      <c r="G235" s="8"/>
      <c r="H235" s="26"/>
      <c r="I235" s="66" t="s">
        <v>36</v>
      </c>
      <c r="J235" s="202" t="s">
        <v>37</v>
      </c>
      <c r="K235" s="26">
        <v>1935</v>
      </c>
      <c r="L235" s="67">
        <v>217</v>
      </c>
      <c r="M235" s="67"/>
      <c r="N235" s="67">
        <v>352</v>
      </c>
      <c r="O235" s="26"/>
      <c r="P235" s="26"/>
      <c r="Q235" s="27">
        <v>0.55813953488372092</v>
      </c>
      <c r="R235" s="26"/>
      <c r="S235" s="60" t="s">
        <v>2107</v>
      </c>
      <c r="T235" s="30"/>
      <c r="U235" s="26">
        <v>596</v>
      </c>
      <c r="V235" s="28">
        <v>298</v>
      </c>
      <c r="W235" s="26">
        <v>43</v>
      </c>
      <c r="X235" s="26">
        <f t="shared" si="3"/>
        <v>516</v>
      </c>
      <c r="Y235" s="71"/>
      <c r="Z235" s="38" t="s">
        <v>2096</v>
      </c>
      <c r="AA235" s="38" t="s">
        <v>2097</v>
      </c>
      <c r="AB235" s="38" t="s">
        <v>2095</v>
      </c>
      <c r="AC235" s="38" t="s">
        <v>2095</v>
      </c>
      <c r="AD235" s="26"/>
      <c r="AE235" s="38" t="s">
        <v>2095</v>
      </c>
      <c r="AF235" s="14" t="s">
        <v>2095</v>
      </c>
      <c r="AG235" s="53" t="s">
        <v>2095</v>
      </c>
      <c r="AH235" s="59">
        <v>2</v>
      </c>
      <c r="AI235" s="37" t="s">
        <v>2095</v>
      </c>
      <c r="AJ235" s="82"/>
      <c r="AK235" s="37">
        <v>69</v>
      </c>
      <c r="AL235" s="26">
        <v>0</v>
      </c>
      <c r="AM235" s="26">
        <v>7</v>
      </c>
      <c r="AN235" s="92">
        <v>0.95195967695265149</v>
      </c>
      <c r="AO235" s="26" t="s">
        <v>2711</v>
      </c>
      <c r="AP235" s="81"/>
    </row>
    <row r="236" spans="1:42" hidden="1" x14ac:dyDescent="0.35">
      <c r="A236" s="31">
        <v>25</v>
      </c>
      <c r="B236" s="12" t="s">
        <v>145</v>
      </c>
      <c r="C236" s="12" t="s">
        <v>433</v>
      </c>
      <c r="D236" s="8" t="s">
        <v>2712</v>
      </c>
      <c r="E236" s="8" t="s">
        <v>437</v>
      </c>
      <c r="F236" s="90" t="s">
        <v>2559</v>
      </c>
      <c r="G236" s="8"/>
      <c r="H236" s="26" t="s">
        <v>2105</v>
      </c>
      <c r="I236" s="66" t="s">
        <v>62</v>
      </c>
      <c r="J236" s="202" t="s">
        <v>37</v>
      </c>
      <c r="K236" s="26">
        <v>1995</v>
      </c>
      <c r="L236" s="67">
        <v>355</v>
      </c>
      <c r="M236" s="67"/>
      <c r="N236" s="67">
        <v>1000</v>
      </c>
      <c r="O236" s="26"/>
      <c r="P236" s="26" t="s">
        <v>2106</v>
      </c>
      <c r="Q236" s="27">
        <v>1</v>
      </c>
      <c r="R236" s="26"/>
      <c r="S236" s="60" t="s">
        <v>2107</v>
      </c>
      <c r="T236" s="30"/>
      <c r="U236" s="26">
        <v>905</v>
      </c>
      <c r="V236" s="28">
        <v>452.5</v>
      </c>
      <c r="W236" s="26">
        <v>68</v>
      </c>
      <c r="X236" s="26">
        <f t="shared" si="3"/>
        <v>816</v>
      </c>
      <c r="Y236" s="71"/>
      <c r="Z236" s="38" t="s">
        <v>2116</v>
      </c>
      <c r="AA236" s="38" t="s">
        <v>2095</v>
      </c>
      <c r="AB236" s="38" t="s">
        <v>2126</v>
      </c>
      <c r="AC236" s="38" t="s">
        <v>2095</v>
      </c>
      <c r="AD236" s="26"/>
      <c r="AE236" s="38" t="s">
        <v>2095</v>
      </c>
      <c r="AF236" s="14" t="s">
        <v>2095</v>
      </c>
      <c r="AG236" s="53" t="s">
        <v>2095</v>
      </c>
      <c r="AH236" s="59">
        <v>2</v>
      </c>
      <c r="AI236" s="37" t="s">
        <v>2095</v>
      </c>
      <c r="AJ236" s="82"/>
      <c r="AK236" s="37">
        <v>69</v>
      </c>
      <c r="AL236" s="26">
        <v>0</v>
      </c>
      <c r="AM236" s="26">
        <v>12</v>
      </c>
      <c r="AN236" s="92">
        <v>0.71638711443371217</v>
      </c>
      <c r="AO236" s="26" t="s">
        <v>2711</v>
      </c>
      <c r="AP236" s="81"/>
    </row>
    <row r="237" spans="1:42" hidden="1" x14ac:dyDescent="0.35">
      <c r="A237" s="36">
        <v>26</v>
      </c>
      <c r="B237" s="8" t="s">
        <v>145</v>
      </c>
      <c r="C237" s="8" t="s">
        <v>368</v>
      </c>
      <c r="D237" s="8" t="s">
        <v>2713</v>
      </c>
      <c r="E237" s="8" t="s">
        <v>371</v>
      </c>
      <c r="F237" s="90" t="s">
        <v>2714</v>
      </c>
      <c r="G237" s="8"/>
      <c r="H237" s="26"/>
      <c r="I237" s="66" t="s">
        <v>55</v>
      </c>
      <c r="J237" s="202" t="s">
        <v>44</v>
      </c>
      <c r="K237" s="26">
        <v>1952</v>
      </c>
      <c r="L237" s="67">
        <v>182</v>
      </c>
      <c r="M237" s="67"/>
      <c r="N237" s="67">
        <v>140</v>
      </c>
      <c r="O237" s="26"/>
      <c r="P237" s="26"/>
      <c r="Q237" s="27">
        <v>0.10344827586206896</v>
      </c>
      <c r="R237" s="26"/>
      <c r="S237" s="60" t="s">
        <v>2095</v>
      </c>
      <c r="T237" s="30"/>
      <c r="U237" s="26">
        <v>441</v>
      </c>
      <c r="V237" s="28">
        <v>220.5</v>
      </c>
      <c r="W237" s="26">
        <v>25</v>
      </c>
      <c r="X237" s="26">
        <f t="shared" si="3"/>
        <v>300</v>
      </c>
      <c r="Y237" s="71"/>
      <c r="Z237" s="38" t="s">
        <v>2096</v>
      </c>
      <c r="AA237" s="38" t="s">
        <v>2097</v>
      </c>
      <c r="AB237" s="38" t="s">
        <v>2095</v>
      </c>
      <c r="AC237" s="38" t="s">
        <v>2095</v>
      </c>
      <c r="AD237" s="26"/>
      <c r="AE237" s="38" t="s">
        <v>2095</v>
      </c>
      <c r="AF237" s="14" t="s">
        <v>2095</v>
      </c>
      <c r="AG237" s="53" t="s">
        <v>2095</v>
      </c>
      <c r="AH237" s="59">
        <v>2</v>
      </c>
      <c r="AI237" s="37" t="s">
        <v>2095</v>
      </c>
      <c r="AJ237" s="82"/>
      <c r="AK237" s="37">
        <v>25</v>
      </c>
      <c r="AL237" s="26">
        <v>0</v>
      </c>
      <c r="AM237" s="26">
        <v>6</v>
      </c>
      <c r="AN237" s="92">
        <v>2.6897191661174245</v>
      </c>
      <c r="AO237" s="26" t="s">
        <v>2333</v>
      </c>
      <c r="AP237" s="81"/>
    </row>
    <row r="238" spans="1:42" hidden="1" x14ac:dyDescent="0.35">
      <c r="A238" s="36">
        <v>26</v>
      </c>
      <c r="B238" s="8" t="s">
        <v>145</v>
      </c>
      <c r="C238" s="8" t="s">
        <v>254</v>
      </c>
      <c r="D238" s="8" t="s">
        <v>2111</v>
      </c>
      <c r="E238" s="8" t="s">
        <v>383</v>
      </c>
      <c r="F238" s="90" t="s">
        <v>2112</v>
      </c>
      <c r="G238" s="8"/>
      <c r="H238" s="26" t="s">
        <v>2105</v>
      </c>
      <c r="I238" s="66" t="s">
        <v>62</v>
      </c>
      <c r="J238" s="202" t="s">
        <v>37</v>
      </c>
      <c r="K238" s="26">
        <v>2017</v>
      </c>
      <c r="L238" s="67">
        <v>195</v>
      </c>
      <c r="M238" s="67"/>
      <c r="N238" s="67" t="e">
        <v>#N/A</v>
      </c>
      <c r="O238" s="26"/>
      <c r="P238" s="26"/>
      <c r="Q238" s="27">
        <v>1</v>
      </c>
      <c r="R238" s="26"/>
      <c r="S238" s="60" t="s">
        <v>2095</v>
      </c>
      <c r="T238" s="30"/>
      <c r="U238" s="26">
        <v>589</v>
      </c>
      <c r="V238" s="28">
        <v>294.5</v>
      </c>
      <c r="W238" s="26">
        <v>21</v>
      </c>
      <c r="X238" s="26">
        <f t="shared" si="3"/>
        <v>252</v>
      </c>
      <c r="Y238" s="71"/>
      <c r="Z238" s="38" t="s">
        <v>2096</v>
      </c>
      <c r="AA238" s="38" t="s">
        <v>2097</v>
      </c>
      <c r="AB238" s="38" t="s">
        <v>2095</v>
      </c>
      <c r="AC238" s="38" t="s">
        <v>2095</v>
      </c>
      <c r="AD238" s="26"/>
      <c r="AE238" s="38" t="s">
        <v>2095</v>
      </c>
      <c r="AF238" s="14" t="s">
        <v>2095</v>
      </c>
      <c r="AG238" s="53" t="s">
        <v>2095</v>
      </c>
      <c r="AH238" s="59">
        <v>2</v>
      </c>
      <c r="AI238" s="37" t="s">
        <v>2095</v>
      </c>
      <c r="AJ238" s="82"/>
      <c r="AK238" s="37">
        <v>25</v>
      </c>
      <c r="AL238" s="26">
        <v>0</v>
      </c>
      <c r="AM238" s="26">
        <v>5</v>
      </c>
      <c r="AN238" s="92">
        <v>2.3509431725568182</v>
      </c>
      <c r="AO238" s="26" t="s">
        <v>2113</v>
      </c>
      <c r="AP238" s="81"/>
    </row>
    <row r="239" spans="1:42" hidden="1" x14ac:dyDescent="0.35">
      <c r="A239" s="36">
        <v>26</v>
      </c>
      <c r="B239" s="8" t="s">
        <v>145</v>
      </c>
      <c r="C239" s="8" t="s">
        <v>384</v>
      </c>
      <c r="D239" s="8" t="s">
        <v>2114</v>
      </c>
      <c r="E239" s="8" t="s">
        <v>387</v>
      </c>
      <c r="F239" s="90" t="s">
        <v>2115</v>
      </c>
      <c r="G239" s="8"/>
      <c r="H239" s="26"/>
      <c r="I239" s="66" t="s">
        <v>36</v>
      </c>
      <c r="J239" s="202" t="s">
        <v>37</v>
      </c>
      <c r="K239" s="26">
        <v>1960</v>
      </c>
      <c r="L239" s="67">
        <v>1000</v>
      </c>
      <c r="M239" s="67"/>
      <c r="N239" s="67">
        <v>890</v>
      </c>
      <c r="O239" s="26"/>
      <c r="P239" s="26"/>
      <c r="Q239" s="27">
        <v>0.79411764705882348</v>
      </c>
      <c r="R239" s="26"/>
      <c r="S239" s="60" t="s">
        <v>2107</v>
      </c>
      <c r="T239" s="30"/>
      <c r="U239" s="26">
        <v>2188</v>
      </c>
      <c r="V239" s="28">
        <v>1094</v>
      </c>
      <c r="W239" s="26">
        <v>110</v>
      </c>
      <c r="X239" s="26">
        <f t="shared" si="3"/>
        <v>1320</v>
      </c>
      <c r="Y239" s="71"/>
      <c r="Z239" s="38" t="s">
        <v>2116</v>
      </c>
      <c r="AA239" s="38" t="s">
        <v>2095</v>
      </c>
      <c r="AB239" s="38" t="s">
        <v>2117</v>
      </c>
      <c r="AC239" s="38" t="s">
        <v>2095</v>
      </c>
      <c r="AD239" s="26"/>
      <c r="AE239" s="38" t="s">
        <v>2095</v>
      </c>
      <c r="AF239" s="14" t="s">
        <v>2095</v>
      </c>
      <c r="AG239" s="53" t="s">
        <v>2095</v>
      </c>
      <c r="AH239" s="59">
        <v>2</v>
      </c>
      <c r="AI239" s="37" t="s">
        <v>2095</v>
      </c>
      <c r="AJ239" s="82"/>
      <c r="AK239" s="37">
        <v>25</v>
      </c>
      <c r="AL239" s="26">
        <v>0</v>
      </c>
      <c r="AM239" s="26">
        <v>9</v>
      </c>
      <c r="AN239" s="92">
        <v>1.4736346711647708</v>
      </c>
      <c r="AO239" s="26" t="s">
        <v>2113</v>
      </c>
      <c r="AP239" s="81"/>
    </row>
    <row r="240" spans="1:42" hidden="1" x14ac:dyDescent="0.35">
      <c r="A240" s="36">
        <v>26</v>
      </c>
      <c r="B240" s="8" t="s">
        <v>145</v>
      </c>
      <c r="C240" s="8" t="s">
        <v>388</v>
      </c>
      <c r="D240" s="8" t="s">
        <v>2715</v>
      </c>
      <c r="E240" s="8" t="s">
        <v>391</v>
      </c>
      <c r="F240" s="90" t="s">
        <v>2486</v>
      </c>
      <c r="G240" s="8"/>
      <c r="H240" s="26" t="s">
        <v>2105</v>
      </c>
      <c r="I240" s="66" t="s">
        <v>62</v>
      </c>
      <c r="J240" s="202" t="s">
        <v>37</v>
      </c>
      <c r="K240" s="26">
        <v>2003</v>
      </c>
      <c r="L240" s="67">
        <v>440</v>
      </c>
      <c r="M240" s="67"/>
      <c r="N240" s="67">
        <v>606</v>
      </c>
      <c r="O240" s="26"/>
      <c r="P240" s="26" t="s">
        <v>2106</v>
      </c>
      <c r="Q240" s="27">
        <v>1</v>
      </c>
      <c r="R240" s="26"/>
      <c r="S240" s="60" t="s">
        <v>2095</v>
      </c>
      <c r="T240" s="30"/>
      <c r="U240" s="26">
        <v>1146</v>
      </c>
      <c r="V240" s="28">
        <v>573</v>
      </c>
      <c r="W240" s="26">
        <v>75</v>
      </c>
      <c r="X240" s="26">
        <f t="shared" si="3"/>
        <v>900</v>
      </c>
      <c r="Y240" s="71"/>
      <c r="Z240" s="38" t="s">
        <v>2116</v>
      </c>
      <c r="AA240" s="38" t="s">
        <v>2095</v>
      </c>
      <c r="AB240" s="38" t="s">
        <v>2126</v>
      </c>
      <c r="AC240" s="38" t="s">
        <v>2095</v>
      </c>
      <c r="AD240" s="26"/>
      <c r="AE240" s="38" t="s">
        <v>2095</v>
      </c>
      <c r="AF240" s="14" t="s">
        <v>2095</v>
      </c>
      <c r="AG240" s="53" t="s">
        <v>2095</v>
      </c>
      <c r="AH240" s="59">
        <v>2</v>
      </c>
      <c r="AI240" s="37" t="s">
        <v>2095</v>
      </c>
      <c r="AJ240" s="82"/>
      <c r="AK240" s="37">
        <v>25</v>
      </c>
      <c r="AL240" s="26">
        <v>0</v>
      </c>
      <c r="AM240" s="26">
        <v>3</v>
      </c>
      <c r="AN240" s="92">
        <v>1.2630698895284072</v>
      </c>
      <c r="AO240" s="26" t="s">
        <v>2333</v>
      </c>
      <c r="AP240" s="81"/>
    </row>
    <row r="241" spans="1:42" hidden="1" x14ac:dyDescent="0.35">
      <c r="A241" s="31">
        <v>27</v>
      </c>
      <c r="B241" s="12" t="s">
        <v>145</v>
      </c>
      <c r="C241" s="12" t="s">
        <v>329</v>
      </c>
      <c r="D241" s="8" t="s">
        <v>2716</v>
      </c>
      <c r="E241" s="8" t="s">
        <v>332</v>
      </c>
      <c r="F241" s="90" t="s">
        <v>2717</v>
      </c>
      <c r="G241" s="8"/>
      <c r="H241" s="26" t="s">
        <v>2105</v>
      </c>
      <c r="I241" s="66" t="s">
        <v>62</v>
      </c>
      <c r="J241" s="202" t="s">
        <v>37</v>
      </c>
      <c r="K241" s="26">
        <v>2014</v>
      </c>
      <c r="L241" s="67">
        <v>166</v>
      </c>
      <c r="M241" s="67"/>
      <c r="N241" s="67">
        <v>197</v>
      </c>
      <c r="O241" s="26"/>
      <c r="P241" s="26"/>
      <c r="Q241" s="27">
        <v>1</v>
      </c>
      <c r="R241" s="26"/>
      <c r="S241" s="60" t="s">
        <v>2095</v>
      </c>
      <c r="T241" s="30"/>
      <c r="U241" s="26">
        <v>329</v>
      </c>
      <c r="V241" s="28">
        <v>164.5</v>
      </c>
      <c r="W241" s="26">
        <v>22</v>
      </c>
      <c r="X241" s="26">
        <f t="shared" si="3"/>
        <v>264</v>
      </c>
      <c r="Y241" s="71"/>
      <c r="Z241" s="38" t="s">
        <v>2096</v>
      </c>
      <c r="AA241" s="38" t="s">
        <v>2097</v>
      </c>
      <c r="AB241" s="38" t="s">
        <v>2095</v>
      </c>
      <c r="AC241" s="38" t="s">
        <v>2095</v>
      </c>
      <c r="AD241" s="26"/>
      <c r="AE241" s="38" t="s">
        <v>2095</v>
      </c>
      <c r="AF241" s="14" t="s">
        <v>2095</v>
      </c>
      <c r="AG241" s="53" t="s">
        <v>2095</v>
      </c>
      <c r="AH241" s="59">
        <v>2</v>
      </c>
      <c r="AI241" s="37" t="s">
        <v>2095</v>
      </c>
      <c r="AJ241" s="82"/>
      <c r="AK241" s="37">
        <v>311</v>
      </c>
      <c r="AL241" s="26">
        <v>2</v>
      </c>
      <c r="AM241" s="26">
        <v>13</v>
      </c>
      <c r="AN241" s="92">
        <v>2.1616384667424051</v>
      </c>
      <c r="AO241" s="26" t="s">
        <v>2346</v>
      </c>
      <c r="AP241" s="81"/>
    </row>
    <row r="242" spans="1:42" hidden="1" x14ac:dyDescent="0.35">
      <c r="A242" s="31">
        <v>27</v>
      </c>
      <c r="B242" s="12" t="s">
        <v>145</v>
      </c>
      <c r="C242" s="12" t="s">
        <v>356</v>
      </c>
      <c r="D242" s="8" t="s">
        <v>2718</v>
      </c>
      <c r="E242" s="8" t="s">
        <v>359</v>
      </c>
      <c r="F242" s="90" t="s">
        <v>2719</v>
      </c>
      <c r="G242" s="8"/>
      <c r="H242" s="26" t="s">
        <v>2105</v>
      </c>
      <c r="I242" s="66" t="s">
        <v>62</v>
      </c>
      <c r="J242" s="202" t="s">
        <v>37</v>
      </c>
      <c r="K242" s="26">
        <v>2006</v>
      </c>
      <c r="L242" s="67">
        <v>300</v>
      </c>
      <c r="M242" s="67"/>
      <c r="N242" s="67">
        <v>547</v>
      </c>
      <c r="O242" s="26"/>
      <c r="P242" s="26" t="s">
        <v>2106</v>
      </c>
      <c r="Q242" s="27">
        <v>1</v>
      </c>
      <c r="R242" s="26"/>
      <c r="S242" s="60" t="s">
        <v>2095</v>
      </c>
      <c r="T242" s="30"/>
      <c r="U242" s="26">
        <v>945</v>
      </c>
      <c r="V242" s="28">
        <v>472.5</v>
      </c>
      <c r="W242" s="26">
        <v>38</v>
      </c>
      <c r="X242" s="26">
        <f t="shared" si="3"/>
        <v>456</v>
      </c>
      <c r="Y242" s="71"/>
      <c r="Z242" s="38" t="s">
        <v>2116</v>
      </c>
      <c r="AA242" s="38" t="s">
        <v>2095</v>
      </c>
      <c r="AB242" s="38" t="s">
        <v>2126</v>
      </c>
      <c r="AC242" s="38" t="s">
        <v>2095</v>
      </c>
      <c r="AD242" s="26"/>
      <c r="AE242" s="38" t="s">
        <v>2095</v>
      </c>
      <c r="AF242" s="14" t="s">
        <v>2095</v>
      </c>
      <c r="AG242" s="53" t="s">
        <v>2095</v>
      </c>
      <c r="AH242" s="59">
        <v>2</v>
      </c>
      <c r="AI242" s="37" t="s">
        <v>2095</v>
      </c>
      <c r="AJ242" s="82"/>
      <c r="AK242" s="37">
        <v>311</v>
      </c>
      <c r="AL242" s="26">
        <v>1</v>
      </c>
      <c r="AM242" s="26">
        <v>12</v>
      </c>
      <c r="AN242" s="92">
        <v>1.5687661457784092</v>
      </c>
      <c r="AO242" s="26" t="s">
        <v>2346</v>
      </c>
      <c r="AP242" s="81"/>
    </row>
    <row r="243" spans="1:42" hidden="1" x14ac:dyDescent="0.35">
      <c r="A243" s="31">
        <v>28</v>
      </c>
      <c r="B243" s="12" t="s">
        <v>145</v>
      </c>
      <c r="C243" s="12" t="s">
        <v>256</v>
      </c>
      <c r="D243" s="8" t="s">
        <v>2720</v>
      </c>
      <c r="E243" s="8" t="s">
        <v>260</v>
      </c>
      <c r="F243" s="90" t="s">
        <v>2721</v>
      </c>
      <c r="G243" s="8"/>
      <c r="H243" s="26"/>
      <c r="I243" s="66" t="s">
        <v>43</v>
      </c>
      <c r="J243" s="202" t="s">
        <v>44</v>
      </c>
      <c r="K243" s="26">
        <v>1930</v>
      </c>
      <c r="L243" s="67">
        <v>564</v>
      </c>
      <c r="M243" s="67"/>
      <c r="N243" s="67">
        <v>306</v>
      </c>
      <c r="O243" s="26"/>
      <c r="P243" s="26"/>
      <c r="Q243" s="27">
        <v>0.98039215686274506</v>
      </c>
      <c r="R243" s="26"/>
      <c r="S243" s="60" t="s">
        <v>2095</v>
      </c>
      <c r="T243" s="30"/>
      <c r="U243" s="26">
        <v>493</v>
      </c>
      <c r="V243" s="28">
        <v>246.5</v>
      </c>
      <c r="W243" s="26">
        <v>39</v>
      </c>
      <c r="X243" s="26">
        <f t="shared" si="3"/>
        <v>468</v>
      </c>
      <c r="Y243" s="71"/>
      <c r="Z243" s="38" t="s">
        <v>2116</v>
      </c>
      <c r="AA243" s="38" t="s">
        <v>2095</v>
      </c>
      <c r="AB243" s="38" t="s">
        <v>2126</v>
      </c>
      <c r="AC243" s="38" t="s">
        <v>2095</v>
      </c>
      <c r="AD243" s="26"/>
      <c r="AE243" s="38" t="s">
        <v>2095</v>
      </c>
      <c r="AF243" s="14" t="s">
        <v>2095</v>
      </c>
      <c r="AG243" s="53" t="s">
        <v>2095</v>
      </c>
      <c r="AH243" s="59">
        <v>2</v>
      </c>
      <c r="AI243" s="37" t="s">
        <v>2095</v>
      </c>
      <c r="AJ243" s="82"/>
      <c r="AK243" s="37">
        <v>260</v>
      </c>
      <c r="AL243" s="26">
        <v>0</v>
      </c>
      <c r="AM243" s="26">
        <v>5</v>
      </c>
      <c r="AN243" s="92">
        <v>1.4792975833617426</v>
      </c>
      <c r="AO243" s="26" t="s">
        <v>2346</v>
      </c>
      <c r="AP243" s="81"/>
    </row>
    <row r="244" spans="1:42" hidden="1" x14ac:dyDescent="0.35">
      <c r="A244" s="31">
        <v>28</v>
      </c>
      <c r="B244" s="12" t="s">
        <v>145</v>
      </c>
      <c r="C244" s="12" t="s">
        <v>264</v>
      </c>
      <c r="D244" s="8" t="s">
        <v>2722</v>
      </c>
      <c r="E244" s="8" t="s">
        <v>267</v>
      </c>
      <c r="F244" s="90" t="s">
        <v>2563</v>
      </c>
      <c r="G244" s="8"/>
      <c r="H244" s="26"/>
      <c r="I244" s="66" t="s">
        <v>36</v>
      </c>
      <c r="J244" s="202" t="s">
        <v>37</v>
      </c>
      <c r="K244" s="26">
        <v>1931</v>
      </c>
      <c r="L244" s="67">
        <v>330</v>
      </c>
      <c r="M244" s="67"/>
      <c r="N244" s="67">
        <v>321</v>
      </c>
      <c r="O244" s="26"/>
      <c r="P244" s="26"/>
      <c r="Q244" s="27">
        <v>7.3170731707317069E-2</v>
      </c>
      <c r="R244" s="26"/>
      <c r="S244" s="60" t="s">
        <v>2107</v>
      </c>
      <c r="T244" s="30"/>
      <c r="U244" s="26">
        <v>550</v>
      </c>
      <c r="V244" s="28">
        <v>275</v>
      </c>
      <c r="W244" s="26">
        <v>32</v>
      </c>
      <c r="X244" s="26">
        <f t="shared" si="3"/>
        <v>384</v>
      </c>
      <c r="Y244" s="71"/>
      <c r="Z244" s="38" t="s">
        <v>2096</v>
      </c>
      <c r="AA244" s="38" t="s">
        <v>2097</v>
      </c>
      <c r="AB244" s="38" t="s">
        <v>2095</v>
      </c>
      <c r="AC244" s="38" t="s">
        <v>2095</v>
      </c>
      <c r="AD244" s="26"/>
      <c r="AE244" s="38" t="s">
        <v>2095</v>
      </c>
      <c r="AF244" s="14" t="s">
        <v>2095</v>
      </c>
      <c r="AG244" s="53" t="s">
        <v>2095</v>
      </c>
      <c r="AH244" s="59">
        <v>2</v>
      </c>
      <c r="AI244" s="37" t="s">
        <v>2095</v>
      </c>
      <c r="AJ244" s="82"/>
      <c r="AK244" s="37">
        <v>260</v>
      </c>
      <c r="AL244" s="26">
        <v>0</v>
      </c>
      <c r="AM244" s="26">
        <v>13</v>
      </c>
      <c r="AN244" s="92">
        <v>0.97523020246401315</v>
      </c>
      <c r="AO244" s="26" t="s">
        <v>2464</v>
      </c>
      <c r="AP244" s="81"/>
    </row>
    <row r="245" spans="1:42" hidden="1" x14ac:dyDescent="0.35">
      <c r="A245" s="31">
        <v>28</v>
      </c>
      <c r="B245" s="12" t="s">
        <v>145</v>
      </c>
      <c r="C245" s="12" t="s">
        <v>286</v>
      </c>
      <c r="D245" s="8" t="s">
        <v>2723</v>
      </c>
      <c r="E245" s="8" t="s">
        <v>289</v>
      </c>
      <c r="F245" s="90" t="s">
        <v>2721</v>
      </c>
      <c r="G245" s="8"/>
      <c r="H245" s="26" t="s">
        <v>2105</v>
      </c>
      <c r="I245" s="66" t="s">
        <v>62</v>
      </c>
      <c r="J245" s="202" t="s">
        <v>37</v>
      </c>
      <c r="K245" s="26">
        <v>2003</v>
      </c>
      <c r="L245" s="67">
        <v>430</v>
      </c>
      <c r="M245" s="67"/>
      <c r="N245" s="67">
        <v>418</v>
      </c>
      <c r="O245" s="26"/>
      <c r="P245" s="26"/>
      <c r="Q245" s="27">
        <v>1</v>
      </c>
      <c r="R245" s="26"/>
      <c r="S245" s="60" t="s">
        <v>2095</v>
      </c>
      <c r="T245" s="30"/>
      <c r="U245" s="26">
        <v>991</v>
      </c>
      <c r="V245" s="28">
        <v>495.5</v>
      </c>
      <c r="W245" s="26">
        <v>42</v>
      </c>
      <c r="X245" s="26">
        <f t="shared" si="3"/>
        <v>504</v>
      </c>
      <c r="Y245" s="71"/>
      <c r="Z245" s="38" t="s">
        <v>2116</v>
      </c>
      <c r="AA245" s="38" t="s">
        <v>2095</v>
      </c>
      <c r="AB245" s="38" t="s">
        <v>2126</v>
      </c>
      <c r="AC245" s="38" t="s">
        <v>2095</v>
      </c>
      <c r="AD245" s="26"/>
      <c r="AE245" s="38" t="s">
        <v>2095</v>
      </c>
      <c r="AF245" s="14" t="s">
        <v>2095</v>
      </c>
      <c r="AG245" s="53" t="s">
        <v>2095</v>
      </c>
      <c r="AH245" s="59">
        <v>2</v>
      </c>
      <c r="AI245" s="37" t="s">
        <v>2095</v>
      </c>
      <c r="AJ245" s="82"/>
      <c r="AK245" s="37">
        <v>260</v>
      </c>
      <c r="AL245" s="26">
        <v>0</v>
      </c>
      <c r="AM245" s="26">
        <v>10</v>
      </c>
      <c r="AN245" s="92">
        <v>2.0330608551893938</v>
      </c>
      <c r="AO245" s="26" t="s">
        <v>2346</v>
      </c>
      <c r="AP245" s="81"/>
    </row>
    <row r="246" spans="1:42" hidden="1" x14ac:dyDescent="0.35">
      <c r="A246" s="31">
        <v>29</v>
      </c>
      <c r="B246" s="12" t="s">
        <v>145</v>
      </c>
      <c r="C246" s="12" t="s">
        <v>208</v>
      </c>
      <c r="D246" s="8" t="s">
        <v>2724</v>
      </c>
      <c r="E246" s="8" t="s">
        <v>211</v>
      </c>
      <c r="F246" s="90" t="s">
        <v>2725</v>
      </c>
      <c r="G246" s="8"/>
      <c r="H246" s="26"/>
      <c r="I246" s="66" t="s">
        <v>62</v>
      </c>
      <c r="J246" s="202" t="s">
        <v>37</v>
      </c>
      <c r="K246" s="26">
        <v>1931</v>
      </c>
      <c r="L246" s="67">
        <v>338</v>
      </c>
      <c r="M246" s="67"/>
      <c r="N246" s="67">
        <v>467</v>
      </c>
      <c r="O246" s="26"/>
      <c r="P246" s="26"/>
      <c r="Q246" s="27">
        <v>0.80952380952380953</v>
      </c>
      <c r="R246" s="26"/>
      <c r="S246" s="60" t="s">
        <v>2095</v>
      </c>
      <c r="T246" s="30"/>
      <c r="U246" s="26">
        <v>665</v>
      </c>
      <c r="V246" s="28">
        <v>332.5</v>
      </c>
      <c r="W246" s="26">
        <v>42</v>
      </c>
      <c r="X246" s="26">
        <f t="shared" si="3"/>
        <v>504</v>
      </c>
      <c r="Y246" s="71"/>
      <c r="Z246" s="38" t="s">
        <v>2096</v>
      </c>
      <c r="AA246" s="38" t="s">
        <v>2097</v>
      </c>
      <c r="AB246" s="38" t="s">
        <v>2095</v>
      </c>
      <c r="AC246" s="38" t="s">
        <v>2095</v>
      </c>
      <c r="AD246" s="26"/>
      <c r="AE246" s="38" t="s">
        <v>2095</v>
      </c>
      <c r="AF246" s="14" t="s">
        <v>2095</v>
      </c>
      <c r="AG246" s="53" t="s">
        <v>2095</v>
      </c>
      <c r="AH246" s="59">
        <v>2</v>
      </c>
      <c r="AI246" s="37" t="s">
        <v>2095</v>
      </c>
      <c r="AJ246" s="82"/>
      <c r="AK246" s="37">
        <v>411</v>
      </c>
      <c r="AL246" s="26">
        <v>0</v>
      </c>
      <c r="AM246" s="26">
        <v>10</v>
      </c>
      <c r="AN246" s="92">
        <v>1.8685208681382557</v>
      </c>
      <c r="AO246" s="26" t="s">
        <v>2349</v>
      </c>
      <c r="AP246" s="81"/>
    </row>
    <row r="247" spans="1:42" hidden="1" x14ac:dyDescent="0.35">
      <c r="A247" s="31">
        <v>30</v>
      </c>
      <c r="B247" s="12" t="s">
        <v>145</v>
      </c>
      <c r="C247" s="12" t="s">
        <v>150</v>
      </c>
      <c r="D247" s="8" t="s">
        <v>2726</v>
      </c>
      <c r="E247" s="8" t="s">
        <v>153</v>
      </c>
      <c r="F247" s="90" t="s">
        <v>2423</v>
      </c>
      <c r="G247" s="8"/>
      <c r="H247" s="26"/>
      <c r="I247" s="66" t="s">
        <v>36</v>
      </c>
      <c r="J247" s="202" t="s">
        <v>37</v>
      </c>
      <c r="K247" s="26">
        <v>1924</v>
      </c>
      <c r="L247" s="67">
        <v>197</v>
      </c>
      <c r="M247" s="67"/>
      <c r="N247" s="67">
        <v>422</v>
      </c>
      <c r="O247" s="26"/>
      <c r="P247" s="26"/>
      <c r="Q247" s="27">
        <v>0.4375</v>
      </c>
      <c r="R247" s="26"/>
      <c r="S247" s="60" t="s">
        <v>2107</v>
      </c>
      <c r="T247" s="30"/>
      <c r="U247" s="26">
        <v>1394</v>
      </c>
      <c r="V247" s="28">
        <v>697</v>
      </c>
      <c r="W247" s="26">
        <v>69</v>
      </c>
      <c r="X247" s="26">
        <f t="shared" si="3"/>
        <v>828</v>
      </c>
      <c r="Y247" s="71"/>
      <c r="Z247" s="38" t="s">
        <v>2096</v>
      </c>
      <c r="AA247" s="38" t="s">
        <v>2097</v>
      </c>
      <c r="AB247" s="38" t="s">
        <v>2095</v>
      </c>
      <c r="AC247" s="38" t="s">
        <v>2095</v>
      </c>
      <c r="AD247" s="26"/>
      <c r="AE247" s="38" t="s">
        <v>2095</v>
      </c>
      <c r="AF247" s="14" t="s">
        <v>2095</v>
      </c>
      <c r="AG247" s="53" t="s">
        <v>2095</v>
      </c>
      <c r="AH247" s="59">
        <v>2</v>
      </c>
      <c r="AI247" s="37" t="s">
        <v>2095</v>
      </c>
      <c r="AJ247" s="82"/>
      <c r="AK247" s="37">
        <v>197</v>
      </c>
      <c r="AL247" s="26">
        <v>2</v>
      </c>
      <c r="AM247" s="26">
        <v>3</v>
      </c>
      <c r="AN247" s="92">
        <v>0.72116020880871212</v>
      </c>
      <c r="AO247" s="26" t="s">
        <v>2365</v>
      </c>
      <c r="AP247" s="81"/>
    </row>
    <row r="248" spans="1:42" hidden="1" x14ac:dyDescent="0.35">
      <c r="A248" s="31">
        <v>30</v>
      </c>
      <c r="B248" s="12" t="s">
        <v>145</v>
      </c>
      <c r="C248" s="12" t="s">
        <v>185</v>
      </c>
      <c r="D248" s="8" t="s">
        <v>2727</v>
      </c>
      <c r="E248" s="8" t="s">
        <v>189</v>
      </c>
      <c r="F248" s="90" t="s">
        <v>2423</v>
      </c>
      <c r="G248" s="8"/>
      <c r="H248" s="26" t="s">
        <v>2105</v>
      </c>
      <c r="I248" s="66" t="s">
        <v>62</v>
      </c>
      <c r="J248" s="202" t="s">
        <v>37</v>
      </c>
      <c r="K248" s="26">
        <v>2009</v>
      </c>
      <c r="L248" s="67">
        <v>380</v>
      </c>
      <c r="M248" s="67"/>
      <c r="N248" s="67">
        <v>543</v>
      </c>
      <c r="O248" s="26"/>
      <c r="P248" s="26" t="s">
        <v>2106</v>
      </c>
      <c r="Q248" s="27">
        <v>1</v>
      </c>
      <c r="R248" s="26"/>
      <c r="S248" s="60" t="s">
        <v>2095</v>
      </c>
      <c r="T248" s="30"/>
      <c r="U248" s="26">
        <v>824</v>
      </c>
      <c r="V248" s="28">
        <v>412</v>
      </c>
      <c r="W248" s="26">
        <v>37</v>
      </c>
      <c r="X248" s="26">
        <f t="shared" si="3"/>
        <v>444</v>
      </c>
      <c r="Y248" s="71"/>
      <c r="Z248" s="38" t="s">
        <v>2116</v>
      </c>
      <c r="AA248" s="38" t="s">
        <v>2095</v>
      </c>
      <c r="AB248" s="38" t="s">
        <v>2126</v>
      </c>
      <c r="AC248" s="38" t="s">
        <v>2095</v>
      </c>
      <c r="AD248" s="26"/>
      <c r="AE248" s="38" t="s">
        <v>2095</v>
      </c>
      <c r="AF248" s="14" t="s">
        <v>2095</v>
      </c>
      <c r="AG248" s="53" t="s">
        <v>2095</v>
      </c>
      <c r="AH248" s="59">
        <v>2</v>
      </c>
      <c r="AI248" s="37" t="s">
        <v>2095</v>
      </c>
      <c r="AJ248" s="82"/>
      <c r="AK248" s="37">
        <v>197</v>
      </c>
      <c r="AL248" s="26">
        <v>5</v>
      </c>
      <c r="AM248" s="26">
        <v>7</v>
      </c>
      <c r="AN248" s="92">
        <v>0.83827296994128797</v>
      </c>
      <c r="AO248" s="26" t="s">
        <v>2365</v>
      </c>
      <c r="AP248" s="81"/>
    </row>
    <row r="249" spans="1:42" ht="29" hidden="1" x14ac:dyDescent="0.35">
      <c r="A249" s="31">
        <v>30</v>
      </c>
      <c r="B249" s="12" t="s">
        <v>145</v>
      </c>
      <c r="C249" s="12" t="s">
        <v>190</v>
      </c>
      <c r="D249" s="8" t="s">
        <v>2728</v>
      </c>
      <c r="E249" s="8" t="s">
        <v>194</v>
      </c>
      <c r="F249" s="90" t="s">
        <v>2528</v>
      </c>
      <c r="G249" s="8"/>
      <c r="H249" s="26"/>
      <c r="I249" s="66" t="s">
        <v>62</v>
      </c>
      <c r="J249" s="202" t="s">
        <v>37</v>
      </c>
      <c r="K249" s="26">
        <v>1919</v>
      </c>
      <c r="L249" s="67">
        <v>318</v>
      </c>
      <c r="M249" s="67"/>
      <c r="N249" s="67">
        <v>250</v>
      </c>
      <c r="O249" s="26"/>
      <c r="P249" s="26"/>
      <c r="Q249" s="27">
        <v>1</v>
      </c>
      <c r="R249" s="26"/>
      <c r="S249" s="60" t="s">
        <v>2095</v>
      </c>
      <c r="T249" s="30"/>
      <c r="U249" s="26">
        <v>843</v>
      </c>
      <c r="V249" s="28">
        <v>421.5</v>
      </c>
      <c r="W249" s="26">
        <v>31</v>
      </c>
      <c r="X249" s="26">
        <f t="shared" si="3"/>
        <v>372</v>
      </c>
      <c r="Y249" s="71"/>
      <c r="Z249" s="38" t="s">
        <v>2116</v>
      </c>
      <c r="AA249" s="38" t="s">
        <v>2095</v>
      </c>
      <c r="AB249" s="38" t="s">
        <v>2126</v>
      </c>
      <c r="AC249" s="38" t="s">
        <v>2095</v>
      </c>
      <c r="AD249" s="26"/>
      <c r="AE249" s="38" t="s">
        <v>2095</v>
      </c>
      <c r="AF249" s="14" t="s">
        <v>2095</v>
      </c>
      <c r="AG249" s="53" t="s">
        <v>2095</v>
      </c>
      <c r="AH249" s="59">
        <v>2</v>
      </c>
      <c r="AI249" s="37" t="s">
        <v>2095</v>
      </c>
      <c r="AJ249" s="82"/>
      <c r="AK249" s="37">
        <v>197</v>
      </c>
      <c r="AL249" s="26">
        <v>8</v>
      </c>
      <c r="AM249" s="26">
        <v>35</v>
      </c>
      <c r="AN249" s="92">
        <v>1.1211254280435607</v>
      </c>
      <c r="AO249" s="26" t="s">
        <v>2641</v>
      </c>
      <c r="AP249" s="81"/>
    </row>
    <row r="250" spans="1:42" ht="29" hidden="1" x14ac:dyDescent="0.35">
      <c r="A250" s="34">
        <v>30</v>
      </c>
      <c r="B250" s="12" t="s">
        <v>145</v>
      </c>
      <c r="C250" s="13" t="s">
        <v>198</v>
      </c>
      <c r="D250" s="8" t="s">
        <v>2729</v>
      </c>
      <c r="E250" s="13" t="s">
        <v>202</v>
      </c>
      <c r="F250" s="90" t="s">
        <v>2528</v>
      </c>
      <c r="G250" s="13"/>
      <c r="H250" s="26"/>
      <c r="I250" s="66" t="s">
        <v>62</v>
      </c>
      <c r="J250" s="202" t="s">
        <v>37</v>
      </c>
      <c r="K250" s="26">
        <v>1965</v>
      </c>
      <c r="L250" s="67" t="e">
        <v>#N/A</v>
      </c>
      <c r="M250" s="67"/>
      <c r="N250" s="67" t="s">
        <v>2273</v>
      </c>
      <c r="O250" s="26"/>
      <c r="P250" s="26"/>
      <c r="Q250" s="27">
        <v>1</v>
      </c>
      <c r="R250" s="26"/>
      <c r="S250" s="60" t="s">
        <v>2095</v>
      </c>
      <c r="T250" s="30"/>
      <c r="U250" s="26">
        <v>77</v>
      </c>
      <c r="V250" s="28">
        <v>38.5</v>
      </c>
      <c r="W250" s="26">
        <v>14</v>
      </c>
      <c r="X250" s="26">
        <f t="shared" si="3"/>
        <v>168</v>
      </c>
      <c r="Y250" s="71"/>
      <c r="Z250" s="38" t="s">
        <v>2730</v>
      </c>
      <c r="AA250" s="38" t="s">
        <v>2097</v>
      </c>
      <c r="AB250" s="38" t="s">
        <v>2095</v>
      </c>
      <c r="AC250" s="38" t="s">
        <v>2095</v>
      </c>
      <c r="AD250" s="26"/>
      <c r="AE250" s="38" t="s">
        <v>2095</v>
      </c>
      <c r="AF250" s="14" t="s">
        <v>2095</v>
      </c>
      <c r="AG250" s="53" t="s">
        <v>2095</v>
      </c>
      <c r="AH250" s="59">
        <v>2</v>
      </c>
      <c r="AI250" s="37" t="s">
        <v>2095</v>
      </c>
      <c r="AJ250" s="82"/>
      <c r="AK250" s="37">
        <v>197</v>
      </c>
      <c r="AL250" s="26">
        <v>6</v>
      </c>
      <c r="AM250" s="26">
        <v>30</v>
      </c>
      <c r="AN250" s="92">
        <v>1.3211151544015152</v>
      </c>
      <c r="AO250" s="26" t="s">
        <v>2641</v>
      </c>
      <c r="AP250" s="81"/>
    </row>
    <row r="251" spans="1:42" ht="29" hidden="1" x14ac:dyDescent="0.35">
      <c r="A251" s="35">
        <v>31</v>
      </c>
      <c r="B251" s="8" t="s">
        <v>57</v>
      </c>
      <c r="C251" s="12" t="s">
        <v>124</v>
      </c>
      <c r="D251" s="8" t="s">
        <v>2731</v>
      </c>
      <c r="E251" s="8" t="s">
        <v>127</v>
      </c>
      <c r="F251" s="90" t="s">
        <v>2732</v>
      </c>
      <c r="G251" s="8"/>
      <c r="H251" s="26"/>
      <c r="I251" s="66" t="s">
        <v>55</v>
      </c>
      <c r="J251" s="202" t="s">
        <v>44</v>
      </c>
      <c r="K251" s="26">
        <v>1935</v>
      </c>
      <c r="L251" s="67">
        <v>367</v>
      </c>
      <c r="M251" s="67"/>
      <c r="N251" s="67">
        <v>410</v>
      </c>
      <c r="O251" s="26"/>
      <c r="P251" s="26" t="s">
        <v>2106</v>
      </c>
      <c r="Q251" s="27">
        <v>0.86363636363636365</v>
      </c>
      <c r="R251" s="26"/>
      <c r="S251" s="61" t="s">
        <v>2095</v>
      </c>
      <c r="T251" s="30"/>
      <c r="U251" s="26">
        <v>943</v>
      </c>
      <c r="V251" s="28">
        <v>471.5</v>
      </c>
      <c r="W251" s="26">
        <v>61</v>
      </c>
      <c r="X251" s="26">
        <f t="shared" si="3"/>
        <v>732</v>
      </c>
      <c r="Y251" s="71"/>
      <c r="Z251" s="38" t="s">
        <v>2116</v>
      </c>
      <c r="AA251" s="38" t="s">
        <v>2095</v>
      </c>
      <c r="AB251" s="38" t="s">
        <v>2117</v>
      </c>
      <c r="AC251" s="38" t="s">
        <v>2095</v>
      </c>
      <c r="AD251" s="26"/>
      <c r="AE251" s="38" t="s">
        <v>2095</v>
      </c>
      <c r="AF251" s="14" t="s">
        <v>2095</v>
      </c>
      <c r="AG251" s="53" t="s">
        <v>2095</v>
      </c>
      <c r="AH251" s="59">
        <v>2</v>
      </c>
      <c r="AI251" s="37" t="s">
        <v>2095</v>
      </c>
      <c r="AJ251" s="82"/>
      <c r="AK251" s="37">
        <v>109</v>
      </c>
      <c r="AL251" s="26">
        <v>2</v>
      </c>
      <c r="AM251" s="26">
        <v>22</v>
      </c>
      <c r="AN251" s="92">
        <v>1.4051210031515131</v>
      </c>
      <c r="AO251" s="26" t="s">
        <v>2498</v>
      </c>
      <c r="AP251" s="81"/>
    </row>
    <row r="252" spans="1:42" hidden="1" x14ac:dyDescent="0.35">
      <c r="A252" s="35">
        <v>31</v>
      </c>
      <c r="B252" s="8" t="s">
        <v>57</v>
      </c>
      <c r="C252" s="12" t="s">
        <v>135</v>
      </c>
      <c r="D252" s="8" t="s">
        <v>2733</v>
      </c>
      <c r="E252" s="8" t="s">
        <v>139</v>
      </c>
      <c r="F252" s="90" t="s">
        <v>2734</v>
      </c>
      <c r="G252" s="8"/>
      <c r="H252" s="26"/>
      <c r="I252" s="66" t="s">
        <v>36</v>
      </c>
      <c r="J252" s="202" t="s">
        <v>37</v>
      </c>
      <c r="K252" s="26">
        <v>1975</v>
      </c>
      <c r="L252" s="67">
        <v>250</v>
      </c>
      <c r="M252" s="67"/>
      <c r="N252" s="67">
        <v>272</v>
      </c>
      <c r="O252" s="26"/>
      <c r="P252" s="26"/>
      <c r="Q252" s="27" t="e">
        <v>#N/A</v>
      </c>
      <c r="R252" s="26"/>
      <c r="S252" s="61" t="s">
        <v>2095</v>
      </c>
      <c r="T252" s="30"/>
      <c r="U252" s="26">
        <v>423</v>
      </c>
      <c r="V252" s="28">
        <v>211.5</v>
      </c>
      <c r="W252" s="26">
        <v>19</v>
      </c>
      <c r="X252" s="26">
        <f t="shared" si="3"/>
        <v>228</v>
      </c>
      <c r="Y252" s="71"/>
      <c r="Z252" s="38" t="s">
        <v>2096</v>
      </c>
      <c r="AA252" s="38" t="s">
        <v>2095</v>
      </c>
      <c r="AB252" s="38" t="s">
        <v>2126</v>
      </c>
      <c r="AC252" s="38" t="s">
        <v>2095</v>
      </c>
      <c r="AD252" s="26"/>
      <c r="AE252" s="38" t="s">
        <v>2095</v>
      </c>
      <c r="AF252" s="14" t="s">
        <v>2095</v>
      </c>
      <c r="AG252" s="53" t="s">
        <v>2095</v>
      </c>
      <c r="AH252" s="59">
        <v>2</v>
      </c>
      <c r="AI252" s="37" t="s">
        <v>2095</v>
      </c>
      <c r="AJ252" s="82"/>
      <c r="AK252" s="37">
        <v>109</v>
      </c>
      <c r="AL252" s="26">
        <v>0</v>
      </c>
      <c r="AM252" s="26">
        <v>6</v>
      </c>
      <c r="AN252" s="92">
        <v>3.7181941872537689</v>
      </c>
      <c r="AO252" s="26" t="s">
        <v>2374</v>
      </c>
      <c r="AP252" s="81"/>
    </row>
    <row r="253" spans="1:42" hidden="1" x14ac:dyDescent="0.35">
      <c r="A253" s="32">
        <v>32</v>
      </c>
      <c r="B253" s="12" t="s">
        <v>29</v>
      </c>
      <c r="C253" s="12" t="s">
        <v>30</v>
      </c>
      <c r="D253" s="8" t="s">
        <v>2385</v>
      </c>
      <c r="E253" s="8" t="s">
        <v>35</v>
      </c>
      <c r="F253" s="90" t="s">
        <v>2503</v>
      </c>
      <c r="G253" s="8">
        <v>4</v>
      </c>
      <c r="H253" s="26" t="s">
        <v>2124</v>
      </c>
      <c r="I253" s="66" t="s">
        <v>36</v>
      </c>
      <c r="J253" s="202" t="s">
        <v>37</v>
      </c>
      <c r="K253" s="26">
        <v>1905</v>
      </c>
      <c r="L253" s="67">
        <v>500</v>
      </c>
      <c r="M253" s="67" t="s">
        <v>2387</v>
      </c>
      <c r="N253" s="67">
        <v>245</v>
      </c>
      <c r="O253" s="26"/>
      <c r="P253" s="26" t="s">
        <v>2106</v>
      </c>
      <c r="Q253" s="27">
        <v>0.45</v>
      </c>
      <c r="R253" s="26"/>
      <c r="S253" s="61" t="s">
        <v>2095</v>
      </c>
      <c r="T253" s="30"/>
      <c r="U253" s="26">
        <v>1219</v>
      </c>
      <c r="V253" s="28">
        <v>609.5</v>
      </c>
      <c r="W253" s="26">
        <v>67</v>
      </c>
      <c r="X253" s="26">
        <f t="shared" si="3"/>
        <v>804</v>
      </c>
      <c r="Y253" s="71"/>
      <c r="Z253" s="38" t="s">
        <v>2096</v>
      </c>
      <c r="AA253" s="38" t="s">
        <v>2097</v>
      </c>
      <c r="AB253" s="38" t="s">
        <v>2095</v>
      </c>
      <c r="AC253" s="38" t="s">
        <v>2095</v>
      </c>
      <c r="AD253" s="26"/>
      <c r="AE253" s="38" t="s">
        <v>2095</v>
      </c>
      <c r="AF253" s="14" t="s">
        <v>2095</v>
      </c>
      <c r="AG253" s="53" t="s">
        <v>2095</v>
      </c>
      <c r="AH253" s="59">
        <v>2</v>
      </c>
      <c r="AI253" s="37" t="s">
        <v>2095</v>
      </c>
      <c r="AJ253" s="82"/>
      <c r="AK253" s="37">
        <v>276</v>
      </c>
      <c r="AL253" s="26">
        <v>4</v>
      </c>
      <c r="AM253" s="26">
        <v>7</v>
      </c>
      <c r="AN253" s="92">
        <v>0.53100307705681626</v>
      </c>
      <c r="AO253" s="26" t="s">
        <v>2250</v>
      </c>
      <c r="AP253" s="81"/>
    </row>
    <row r="254" spans="1:42" x14ac:dyDescent="0.35">
      <c r="A254" s="35">
        <v>2</v>
      </c>
      <c r="B254" s="8" t="s">
        <v>1649</v>
      </c>
      <c r="C254" s="8" t="s">
        <v>2005</v>
      </c>
      <c r="D254" s="8" t="s">
        <v>2735</v>
      </c>
      <c r="E254" s="9" t="s">
        <v>2009</v>
      </c>
      <c r="F254" s="90" t="s">
        <v>2093</v>
      </c>
      <c r="G254" s="9"/>
      <c r="H254" s="26" t="s">
        <v>2124</v>
      </c>
      <c r="I254" s="66" t="s">
        <v>36</v>
      </c>
      <c r="J254" s="202" t="s">
        <v>37</v>
      </c>
      <c r="K254" s="26">
        <v>1975</v>
      </c>
      <c r="L254" s="67">
        <v>598</v>
      </c>
      <c r="M254" s="67"/>
      <c r="N254" s="67">
        <v>620</v>
      </c>
      <c r="O254" s="26"/>
      <c r="P254" s="26"/>
      <c r="Q254" s="27">
        <v>1</v>
      </c>
      <c r="R254" s="26"/>
      <c r="S254" s="62" t="s">
        <v>2095</v>
      </c>
      <c r="T254" s="30"/>
      <c r="U254" s="26">
        <v>2110</v>
      </c>
      <c r="V254" s="28">
        <v>1055</v>
      </c>
      <c r="W254" s="26">
        <v>89</v>
      </c>
      <c r="X254" s="26">
        <f t="shared" si="3"/>
        <v>1068</v>
      </c>
      <c r="Y254" s="71"/>
      <c r="Z254" s="38" t="s">
        <v>2116</v>
      </c>
      <c r="AA254" s="38" t="s">
        <v>2095</v>
      </c>
      <c r="AB254" s="38" t="s">
        <v>2095</v>
      </c>
      <c r="AC254" s="38" t="s">
        <v>2095</v>
      </c>
      <c r="AD254" s="26"/>
      <c r="AE254" s="38" t="s">
        <v>2095</v>
      </c>
      <c r="AF254" s="14" t="s">
        <v>2095</v>
      </c>
      <c r="AG254" s="53" t="s">
        <v>2095</v>
      </c>
      <c r="AH254" s="59">
        <v>1</v>
      </c>
      <c r="AI254" s="37" t="s">
        <v>2095</v>
      </c>
      <c r="AJ254" s="82"/>
      <c r="AK254" s="37">
        <v>568</v>
      </c>
      <c r="AL254" s="26">
        <v>13</v>
      </c>
      <c r="AM254" s="26">
        <v>36</v>
      </c>
      <c r="AN254" s="92">
        <v>0.18772726139450741</v>
      </c>
      <c r="AO254" s="26" t="s">
        <v>2134</v>
      </c>
    </row>
    <row r="255" spans="1:42" hidden="1" x14ac:dyDescent="0.35">
      <c r="A255" s="35">
        <v>3</v>
      </c>
      <c r="B255" s="8" t="s">
        <v>1649</v>
      </c>
      <c r="C255" s="8" t="s">
        <v>1877</v>
      </c>
      <c r="D255" s="8" t="s">
        <v>2736</v>
      </c>
      <c r="E255" s="9" t="s">
        <v>1880</v>
      </c>
      <c r="F255" s="90" t="s">
        <v>2392</v>
      </c>
      <c r="G255" s="9"/>
      <c r="H255" s="26"/>
      <c r="I255" s="66" t="s">
        <v>55</v>
      </c>
      <c r="J255" s="202" t="s">
        <v>44</v>
      </c>
      <c r="K255" s="26">
        <v>1898</v>
      </c>
      <c r="L255" s="67">
        <v>300</v>
      </c>
      <c r="M255" s="67"/>
      <c r="N255" s="67">
        <v>343</v>
      </c>
      <c r="O255" s="26"/>
      <c r="P255" s="26"/>
      <c r="Q255" s="27">
        <v>0.91428571428571426</v>
      </c>
      <c r="R255" s="26"/>
      <c r="S255" s="60" t="s">
        <v>2095</v>
      </c>
      <c r="T255" s="30"/>
      <c r="U255" s="26">
        <v>658</v>
      </c>
      <c r="V255" s="28">
        <v>329</v>
      </c>
      <c r="W255" s="26">
        <v>44</v>
      </c>
      <c r="X255" s="26">
        <f t="shared" si="3"/>
        <v>528</v>
      </c>
      <c r="Y255" s="71"/>
      <c r="Z255" s="38" t="s">
        <v>2096</v>
      </c>
      <c r="AA255" s="38" t="s">
        <v>2095</v>
      </c>
      <c r="AB255" s="38" t="s">
        <v>2095</v>
      </c>
      <c r="AC255" s="38" t="s">
        <v>2095</v>
      </c>
      <c r="AD255" s="26"/>
      <c r="AE255" s="38" t="s">
        <v>2095</v>
      </c>
      <c r="AF255" s="14" t="s">
        <v>2095</v>
      </c>
      <c r="AG255" s="53" t="s">
        <v>2095</v>
      </c>
      <c r="AH255" s="59">
        <v>1</v>
      </c>
      <c r="AI255" s="37" t="s">
        <v>2095</v>
      </c>
      <c r="AJ255" s="82"/>
      <c r="AK255" s="37">
        <v>286</v>
      </c>
      <c r="AL255" s="26">
        <v>4</v>
      </c>
      <c r="AM255" s="26">
        <v>10</v>
      </c>
      <c r="AN255" s="92">
        <v>1.0411740961988636</v>
      </c>
      <c r="AO255" s="26" t="s">
        <v>2149</v>
      </c>
    </row>
    <row r="256" spans="1:42" ht="29" hidden="1" x14ac:dyDescent="0.35">
      <c r="A256" s="35">
        <v>6</v>
      </c>
      <c r="B256" s="8" t="s">
        <v>1649</v>
      </c>
      <c r="C256" s="8" t="s">
        <v>1702</v>
      </c>
      <c r="D256" s="8" t="s">
        <v>2737</v>
      </c>
      <c r="E256" s="9" t="s">
        <v>1705</v>
      </c>
      <c r="F256" s="90" t="s">
        <v>2396</v>
      </c>
      <c r="G256" s="9"/>
      <c r="H256" s="26" t="s">
        <v>2168</v>
      </c>
      <c r="I256" s="66" t="s">
        <v>62</v>
      </c>
      <c r="J256" s="202" t="s">
        <v>37</v>
      </c>
      <c r="K256" s="26">
        <v>2001</v>
      </c>
      <c r="L256" s="67">
        <v>163</v>
      </c>
      <c r="M256" s="67"/>
      <c r="N256" s="67">
        <v>174</v>
      </c>
      <c r="O256" s="26"/>
      <c r="P256" s="26"/>
      <c r="Q256" s="27">
        <v>1</v>
      </c>
      <c r="R256" s="26"/>
      <c r="S256" s="89" t="s">
        <v>2095</v>
      </c>
      <c r="T256" s="30"/>
      <c r="U256" s="26">
        <v>334</v>
      </c>
      <c r="V256" s="28">
        <v>167</v>
      </c>
      <c r="W256" s="26">
        <v>18</v>
      </c>
      <c r="X256" s="26">
        <f t="shared" si="3"/>
        <v>216</v>
      </c>
      <c r="Y256" s="71"/>
      <c r="Z256" s="38" t="s">
        <v>2096</v>
      </c>
      <c r="AA256" s="38" t="s">
        <v>2095</v>
      </c>
      <c r="AB256" s="38" t="s">
        <v>2095</v>
      </c>
      <c r="AC256" s="38" t="s">
        <v>2095</v>
      </c>
      <c r="AD256" s="26"/>
      <c r="AE256" s="38" t="s">
        <v>2095</v>
      </c>
      <c r="AF256" s="14" t="s">
        <v>2095</v>
      </c>
      <c r="AG256" s="53" t="s">
        <v>2095</v>
      </c>
      <c r="AH256" s="59">
        <v>1</v>
      </c>
      <c r="AI256" s="37" t="s">
        <v>2095</v>
      </c>
      <c r="AJ256" s="82"/>
      <c r="AK256" s="37">
        <v>227</v>
      </c>
      <c r="AL256" s="26">
        <v>4</v>
      </c>
      <c r="AM256" s="26">
        <v>7</v>
      </c>
      <c r="AN256" s="92">
        <v>1.259132750123106</v>
      </c>
      <c r="AO256" s="26" t="s">
        <v>2448</v>
      </c>
    </row>
    <row r="257" spans="1:41" hidden="1" x14ac:dyDescent="0.35">
      <c r="A257" s="35">
        <v>6</v>
      </c>
      <c r="B257" s="8" t="s">
        <v>1649</v>
      </c>
      <c r="C257" s="8" t="s">
        <v>1725</v>
      </c>
      <c r="D257" s="8" t="s">
        <v>2738</v>
      </c>
      <c r="E257" s="9" t="s">
        <v>1728</v>
      </c>
      <c r="F257" s="90" t="s">
        <v>2623</v>
      </c>
      <c r="G257" s="9"/>
      <c r="H257" s="26"/>
      <c r="I257" s="66" t="s">
        <v>486</v>
      </c>
      <c r="J257" s="202" t="s">
        <v>44</v>
      </c>
      <c r="K257" s="26">
        <v>1926</v>
      </c>
      <c r="L257" s="67">
        <v>300</v>
      </c>
      <c r="M257" s="67"/>
      <c r="N257" s="67">
        <v>412</v>
      </c>
      <c r="O257" s="26"/>
      <c r="P257" s="26"/>
      <c r="Q257" s="27">
        <v>0.50819672131147542</v>
      </c>
      <c r="R257" s="26"/>
      <c r="S257" s="60" t="s">
        <v>2095</v>
      </c>
      <c r="T257" s="30"/>
      <c r="U257" s="26">
        <v>1427</v>
      </c>
      <c r="V257" s="28">
        <v>713.5</v>
      </c>
      <c r="W257" s="26">
        <v>83</v>
      </c>
      <c r="X257" s="26">
        <f t="shared" si="3"/>
        <v>996</v>
      </c>
      <c r="Y257" s="71"/>
      <c r="Z257" s="38" t="s">
        <v>2116</v>
      </c>
      <c r="AA257" s="38" t="s">
        <v>2095</v>
      </c>
      <c r="AB257" s="38" t="s">
        <v>2095</v>
      </c>
      <c r="AC257" s="38" t="s">
        <v>2095</v>
      </c>
      <c r="AD257" s="26"/>
      <c r="AE257" s="38" t="s">
        <v>2095</v>
      </c>
      <c r="AF257" s="14" t="s">
        <v>2095</v>
      </c>
      <c r="AG257" s="53" t="s">
        <v>2095</v>
      </c>
      <c r="AH257" s="59">
        <v>1</v>
      </c>
      <c r="AI257" s="37" t="s">
        <v>2095</v>
      </c>
      <c r="AJ257" s="82"/>
      <c r="AK257" s="37">
        <v>227</v>
      </c>
      <c r="AL257" s="26">
        <v>3</v>
      </c>
      <c r="AM257" s="26">
        <v>13</v>
      </c>
      <c r="AN257" s="92">
        <v>0.61574297997348293</v>
      </c>
      <c r="AO257" s="26" t="s">
        <v>2473</v>
      </c>
    </row>
    <row r="258" spans="1:41" hidden="1" x14ac:dyDescent="0.35">
      <c r="A258" s="20">
        <v>7</v>
      </c>
      <c r="B258" s="9" t="s">
        <v>1083</v>
      </c>
      <c r="C258" s="9" t="s">
        <v>1593</v>
      </c>
      <c r="D258" s="8" t="s">
        <v>2739</v>
      </c>
      <c r="E258" s="9" t="s">
        <v>1596</v>
      </c>
      <c r="F258" s="90" t="s">
        <v>2540</v>
      </c>
      <c r="G258" s="9"/>
      <c r="H258" s="26" t="s">
        <v>2148</v>
      </c>
      <c r="I258" s="66" t="s">
        <v>486</v>
      </c>
      <c r="J258" s="202" t="s">
        <v>44</v>
      </c>
      <c r="K258" s="26">
        <v>1924</v>
      </c>
      <c r="L258" s="67">
        <v>540</v>
      </c>
      <c r="M258" s="67"/>
      <c r="N258" s="67" t="s">
        <v>2273</v>
      </c>
      <c r="O258" s="26"/>
      <c r="P258" s="26"/>
      <c r="Q258" s="27">
        <v>0.87804878048780488</v>
      </c>
      <c r="R258" s="26"/>
      <c r="S258" s="60" t="s">
        <v>2095</v>
      </c>
      <c r="T258" s="30"/>
      <c r="U258" s="26">
        <v>558</v>
      </c>
      <c r="V258" s="28">
        <v>279</v>
      </c>
      <c r="W258" s="26">
        <v>52</v>
      </c>
      <c r="X258" s="26">
        <f t="shared" si="3"/>
        <v>624</v>
      </c>
      <c r="Y258" s="71"/>
      <c r="Z258" s="38" t="s">
        <v>2096</v>
      </c>
      <c r="AA258" s="38" t="s">
        <v>2097</v>
      </c>
      <c r="AB258" s="38" t="s">
        <v>2095</v>
      </c>
      <c r="AC258" s="38" t="s">
        <v>2095</v>
      </c>
      <c r="AD258" s="26"/>
      <c r="AE258" s="38" t="s">
        <v>2129</v>
      </c>
      <c r="AF258" s="14" t="s">
        <v>2095</v>
      </c>
      <c r="AG258" s="53" t="s">
        <v>2095</v>
      </c>
      <c r="AH258" s="59">
        <v>1</v>
      </c>
      <c r="AI258" s="37" t="s">
        <v>2095</v>
      </c>
      <c r="AJ258" s="82"/>
      <c r="AK258" s="37">
        <v>603</v>
      </c>
      <c r="AL258" s="26">
        <v>3</v>
      </c>
      <c r="AM258" s="26">
        <v>14</v>
      </c>
      <c r="AN258" s="92">
        <v>0.88288323431628601</v>
      </c>
      <c r="AO258" s="26" t="s">
        <v>2183</v>
      </c>
    </row>
    <row r="259" spans="1:41" hidden="1" x14ac:dyDescent="0.35">
      <c r="A259" s="35">
        <v>8</v>
      </c>
      <c r="B259" s="8" t="s">
        <v>1083</v>
      </c>
      <c r="C259" s="8" t="s">
        <v>1500</v>
      </c>
      <c r="D259" s="8" t="s">
        <v>2740</v>
      </c>
      <c r="E259" s="8" t="s">
        <v>1503</v>
      </c>
      <c r="F259" s="90" t="s">
        <v>2676</v>
      </c>
      <c r="G259" s="8"/>
      <c r="H259" s="26"/>
      <c r="I259" s="66" t="s">
        <v>412</v>
      </c>
      <c r="J259" s="202" t="s">
        <v>44</v>
      </c>
      <c r="K259" s="26">
        <v>1975</v>
      </c>
      <c r="L259" s="67">
        <v>367</v>
      </c>
      <c r="M259" s="67"/>
      <c r="N259" s="67">
        <v>203</v>
      </c>
      <c r="O259" s="26"/>
      <c r="P259" s="26"/>
      <c r="Q259" s="27">
        <v>0.91836734693877553</v>
      </c>
      <c r="R259" s="26"/>
      <c r="S259" s="60" t="s">
        <v>2107</v>
      </c>
      <c r="T259" s="30"/>
      <c r="U259" s="26">
        <v>789</v>
      </c>
      <c r="V259" s="28">
        <v>394.5</v>
      </c>
      <c r="W259" s="26">
        <v>57</v>
      </c>
      <c r="X259" s="26">
        <f t="shared" ref="X259:X272" si="4">W259*12</f>
        <v>684</v>
      </c>
      <c r="Y259" s="71"/>
      <c r="Z259" s="38" t="s">
        <v>2096</v>
      </c>
      <c r="AA259" s="38" t="s">
        <v>2095</v>
      </c>
      <c r="AB259" s="38" t="s">
        <v>2095</v>
      </c>
      <c r="AC259" s="38" t="s">
        <v>2095</v>
      </c>
      <c r="AD259" s="26"/>
      <c r="AE259" s="38" t="s">
        <v>2095</v>
      </c>
      <c r="AF259" s="14" t="s">
        <v>2095</v>
      </c>
      <c r="AG259" s="53" t="s">
        <v>2095</v>
      </c>
      <c r="AH259" s="59">
        <v>1</v>
      </c>
      <c r="AI259" s="37" t="s">
        <v>2095</v>
      </c>
      <c r="AJ259" s="82"/>
      <c r="AK259" s="37">
        <v>623</v>
      </c>
      <c r="AL259" s="26">
        <v>3</v>
      </c>
      <c r="AM259" s="26">
        <v>10</v>
      </c>
      <c r="AN259" s="92">
        <v>1.2787635286609829</v>
      </c>
      <c r="AO259" s="26" t="s">
        <v>2177</v>
      </c>
    </row>
    <row r="260" spans="1:41" hidden="1" x14ac:dyDescent="0.35">
      <c r="A260" s="20">
        <v>8</v>
      </c>
      <c r="B260" s="9" t="s">
        <v>1083</v>
      </c>
      <c r="C260" s="9" t="s">
        <v>1554</v>
      </c>
      <c r="D260" s="8" t="s">
        <v>2741</v>
      </c>
      <c r="E260" s="9" t="s">
        <v>1558</v>
      </c>
      <c r="F260" s="90" t="s">
        <v>2520</v>
      </c>
      <c r="G260" s="9"/>
      <c r="H260" s="26" t="s">
        <v>2148</v>
      </c>
      <c r="I260" s="66" t="s">
        <v>36</v>
      </c>
      <c r="J260" s="202" t="s">
        <v>37</v>
      </c>
      <c r="K260" s="26">
        <v>1937</v>
      </c>
      <c r="L260" s="67">
        <v>424</v>
      </c>
      <c r="M260" s="67"/>
      <c r="N260" s="67">
        <v>160</v>
      </c>
      <c r="O260" s="26"/>
      <c r="P260" s="26"/>
      <c r="Q260" s="27">
        <v>0.58181818181818179</v>
      </c>
      <c r="R260" s="26"/>
      <c r="S260" s="60" t="s">
        <v>2107</v>
      </c>
      <c r="T260" s="30"/>
      <c r="U260" s="26">
        <v>1236</v>
      </c>
      <c r="V260" s="28">
        <v>618</v>
      </c>
      <c r="W260" s="26">
        <v>44</v>
      </c>
      <c r="X260" s="26">
        <f t="shared" si="4"/>
        <v>528</v>
      </c>
      <c r="Y260" s="71"/>
      <c r="Z260" s="38" t="s">
        <v>2116</v>
      </c>
      <c r="AA260" s="38" t="s">
        <v>2095</v>
      </c>
      <c r="AB260" s="38" t="s">
        <v>2095</v>
      </c>
      <c r="AC260" s="38" t="s">
        <v>2095</v>
      </c>
      <c r="AD260" s="26"/>
      <c r="AE260" s="38" t="s">
        <v>2129</v>
      </c>
      <c r="AF260" s="14" t="s">
        <v>2095</v>
      </c>
      <c r="AG260" s="53" t="s">
        <v>2201</v>
      </c>
      <c r="AH260" s="59">
        <v>1</v>
      </c>
      <c r="AI260" s="37" t="s">
        <v>2095</v>
      </c>
      <c r="AJ260" s="82"/>
      <c r="AK260" s="37">
        <v>623</v>
      </c>
      <c r="AL260" s="26">
        <v>3</v>
      </c>
      <c r="AM260" s="26">
        <v>8</v>
      </c>
      <c r="AN260" s="92">
        <v>0.66828332654924238</v>
      </c>
      <c r="AO260" s="26" t="s">
        <v>2177</v>
      </c>
    </row>
    <row r="261" spans="1:41" hidden="1" x14ac:dyDescent="0.35">
      <c r="A261" s="35">
        <v>10</v>
      </c>
      <c r="B261" s="8" t="s">
        <v>1083</v>
      </c>
      <c r="C261" s="8" t="s">
        <v>1292</v>
      </c>
      <c r="D261" s="8" t="s">
        <v>2742</v>
      </c>
      <c r="E261" s="9" t="s">
        <v>1295</v>
      </c>
      <c r="F261" s="90" t="s">
        <v>2652</v>
      </c>
      <c r="G261" s="9"/>
      <c r="H261" s="26"/>
      <c r="I261" s="66" t="s">
        <v>1296</v>
      </c>
      <c r="J261" s="202" t="s">
        <v>37</v>
      </c>
      <c r="K261" s="26">
        <v>1915</v>
      </c>
      <c r="L261" s="67">
        <v>240</v>
      </c>
      <c r="M261" s="67"/>
      <c r="N261" s="67" t="e">
        <v>#N/A</v>
      </c>
      <c r="O261" s="26"/>
      <c r="P261" s="26"/>
      <c r="Q261" s="27">
        <v>0.97142857142857142</v>
      </c>
      <c r="R261" s="26"/>
      <c r="S261" s="60" t="s">
        <v>2107</v>
      </c>
      <c r="T261" s="30"/>
      <c r="U261" s="26">
        <v>518</v>
      </c>
      <c r="V261" s="28">
        <v>259</v>
      </c>
      <c r="W261" s="26">
        <v>37</v>
      </c>
      <c r="X261" s="26">
        <f t="shared" si="4"/>
        <v>444</v>
      </c>
      <c r="Y261" s="71"/>
      <c r="Z261" s="38" t="s">
        <v>2096</v>
      </c>
      <c r="AA261" s="38" t="s">
        <v>2095</v>
      </c>
      <c r="AB261" s="38" t="s">
        <v>2095</v>
      </c>
      <c r="AC261" s="38" t="s">
        <v>2095</v>
      </c>
      <c r="AD261" s="26"/>
      <c r="AE261" s="38" t="s">
        <v>2095</v>
      </c>
      <c r="AF261" s="14" t="s">
        <v>2095</v>
      </c>
      <c r="AG261" s="53" t="s">
        <v>2095</v>
      </c>
      <c r="AH261" s="59">
        <v>1</v>
      </c>
      <c r="AI261" s="37" t="s">
        <v>2095</v>
      </c>
      <c r="AJ261" s="82"/>
      <c r="AK261" s="37">
        <v>822</v>
      </c>
      <c r="AL261" s="26">
        <v>2</v>
      </c>
      <c r="AM261" s="26">
        <v>12</v>
      </c>
      <c r="AN261" s="92">
        <v>0.42445380964393942</v>
      </c>
      <c r="AO261" s="26" t="s">
        <v>2580</v>
      </c>
    </row>
    <row r="262" spans="1:41" hidden="1" x14ac:dyDescent="0.35">
      <c r="A262" s="31">
        <v>13</v>
      </c>
      <c r="B262" s="12" t="s">
        <v>29</v>
      </c>
      <c r="C262" s="12" t="s">
        <v>1037</v>
      </c>
      <c r="D262" s="8" t="s">
        <v>2743</v>
      </c>
      <c r="E262" s="8" t="s">
        <v>1040</v>
      </c>
      <c r="F262" s="90" t="s">
        <v>2744</v>
      </c>
      <c r="G262" s="8"/>
      <c r="H262" s="26"/>
      <c r="I262" s="66" t="s">
        <v>55</v>
      </c>
      <c r="J262" s="202" t="s">
        <v>44</v>
      </c>
      <c r="K262" s="26">
        <v>1933</v>
      </c>
      <c r="L262" s="67">
        <v>2000</v>
      </c>
      <c r="M262" s="67"/>
      <c r="N262" s="67">
        <v>600</v>
      </c>
      <c r="O262" s="26"/>
      <c r="P262" s="26" t="s">
        <v>2106</v>
      </c>
      <c r="Q262" s="27">
        <v>0.25789473684210529</v>
      </c>
      <c r="R262" s="26"/>
      <c r="S262" s="69" t="s">
        <v>2107</v>
      </c>
      <c r="T262" s="30"/>
      <c r="U262" s="26">
        <v>4502</v>
      </c>
      <c r="V262" s="28">
        <v>2251</v>
      </c>
      <c r="W262" s="26">
        <v>248</v>
      </c>
      <c r="X262" s="26">
        <f t="shared" si="4"/>
        <v>2976</v>
      </c>
      <c r="Y262" s="71"/>
      <c r="Z262" s="38" t="s">
        <v>2116</v>
      </c>
      <c r="AA262" s="38" t="s">
        <v>2095</v>
      </c>
      <c r="AB262" s="38" t="s">
        <v>2095</v>
      </c>
      <c r="AC262" s="38" t="s">
        <v>2095</v>
      </c>
      <c r="AD262" s="26"/>
      <c r="AE262" s="38" t="s">
        <v>2095</v>
      </c>
      <c r="AF262" s="14" t="s">
        <v>2095</v>
      </c>
      <c r="AG262" s="53" t="s">
        <v>2095</v>
      </c>
      <c r="AH262" s="59">
        <v>1</v>
      </c>
      <c r="AI262" s="37" t="s">
        <v>2095</v>
      </c>
      <c r="AJ262" s="82"/>
      <c r="AK262" s="37">
        <v>180</v>
      </c>
      <c r="AL262" s="26">
        <v>9</v>
      </c>
      <c r="AM262" s="26">
        <v>13</v>
      </c>
      <c r="AN262" s="92">
        <v>0.14063428952064375</v>
      </c>
      <c r="AO262" s="26" t="s">
        <v>2238</v>
      </c>
    </row>
    <row r="263" spans="1:41" ht="29" hidden="1" x14ac:dyDescent="0.35">
      <c r="A263" s="35">
        <v>14</v>
      </c>
      <c r="B263" s="8" t="s">
        <v>29</v>
      </c>
      <c r="C263" s="8" t="s">
        <v>947</v>
      </c>
      <c r="D263" s="8" t="s">
        <v>2745</v>
      </c>
      <c r="E263" s="9" t="s">
        <v>950</v>
      </c>
      <c r="F263" s="90" t="s">
        <v>2654</v>
      </c>
      <c r="G263" s="9"/>
      <c r="H263" s="26"/>
      <c r="I263" s="66" t="s">
        <v>862</v>
      </c>
      <c r="J263" s="202" t="s">
        <v>44</v>
      </c>
      <c r="K263" s="26">
        <v>1966</v>
      </c>
      <c r="L263" s="67">
        <v>200</v>
      </c>
      <c r="M263" s="67"/>
      <c r="N263" s="67">
        <v>352</v>
      </c>
      <c r="O263" s="26"/>
      <c r="P263" s="26"/>
      <c r="Q263" s="27">
        <v>0.21951219512195122</v>
      </c>
      <c r="R263" s="26"/>
      <c r="S263" s="60" t="s">
        <v>2095</v>
      </c>
      <c r="T263" s="30"/>
      <c r="U263" s="26">
        <v>668</v>
      </c>
      <c r="V263" s="28">
        <v>334</v>
      </c>
      <c r="W263" s="26">
        <v>40</v>
      </c>
      <c r="X263" s="26">
        <f t="shared" si="4"/>
        <v>480</v>
      </c>
      <c r="Y263" s="71"/>
      <c r="Z263" s="38" t="s">
        <v>2096</v>
      </c>
      <c r="AA263" s="38" t="s">
        <v>2097</v>
      </c>
      <c r="AB263" s="38" t="s">
        <v>2095</v>
      </c>
      <c r="AC263" s="38" t="s">
        <v>2095</v>
      </c>
      <c r="AD263" s="26"/>
      <c r="AE263" s="38" t="s">
        <v>2129</v>
      </c>
      <c r="AF263" s="14" t="s">
        <v>2095</v>
      </c>
      <c r="AG263" s="53" t="s">
        <v>2095</v>
      </c>
      <c r="AH263" s="59">
        <v>1</v>
      </c>
      <c r="AI263" s="37" t="s">
        <v>2095</v>
      </c>
      <c r="AJ263" s="82"/>
      <c r="AK263" s="37">
        <v>243</v>
      </c>
      <c r="AL263" s="26">
        <v>3</v>
      </c>
      <c r="AM263" s="26">
        <v>7</v>
      </c>
      <c r="AN263" s="92">
        <v>0.43613870971022534</v>
      </c>
      <c r="AO263" s="26" t="s">
        <v>2250</v>
      </c>
    </row>
    <row r="264" spans="1:41" hidden="1" x14ac:dyDescent="0.35">
      <c r="A264" s="33">
        <v>15</v>
      </c>
      <c r="B264" s="8" t="s">
        <v>29</v>
      </c>
      <c r="C264" s="8" t="s">
        <v>894</v>
      </c>
      <c r="D264" s="8" t="s">
        <v>2746</v>
      </c>
      <c r="E264" s="9" t="s">
        <v>897</v>
      </c>
      <c r="F264" s="90" t="s">
        <v>2457</v>
      </c>
      <c r="G264" s="9"/>
      <c r="H264" s="26"/>
      <c r="I264" s="66" t="s">
        <v>36</v>
      </c>
      <c r="J264" s="202" t="s">
        <v>37</v>
      </c>
      <c r="K264" s="26">
        <v>1966</v>
      </c>
      <c r="L264" s="67">
        <v>482</v>
      </c>
      <c r="M264" s="67"/>
      <c r="N264" s="67">
        <v>299</v>
      </c>
      <c r="O264" s="26"/>
      <c r="P264" s="26"/>
      <c r="Q264" s="27">
        <v>0.94339622641509435</v>
      </c>
      <c r="R264" s="26"/>
      <c r="S264" s="62" t="s">
        <v>2095</v>
      </c>
      <c r="T264" s="30"/>
      <c r="U264" s="26">
        <v>889</v>
      </c>
      <c r="V264" s="28">
        <v>444.5</v>
      </c>
      <c r="W264" s="26">
        <v>56</v>
      </c>
      <c r="X264" s="26">
        <f t="shared" si="4"/>
        <v>672</v>
      </c>
      <c r="Y264" s="71"/>
      <c r="Z264" s="38" t="s">
        <v>2096</v>
      </c>
      <c r="AA264" s="38" t="s">
        <v>2095</v>
      </c>
      <c r="AB264" s="38" t="s">
        <v>2095</v>
      </c>
      <c r="AC264" s="38" t="s">
        <v>2095</v>
      </c>
      <c r="AD264" s="26"/>
      <c r="AE264" s="38" t="s">
        <v>2095</v>
      </c>
      <c r="AF264" s="14" t="s">
        <v>2095</v>
      </c>
      <c r="AG264" s="53" t="s">
        <v>2095</v>
      </c>
      <c r="AH264" s="59">
        <v>1</v>
      </c>
      <c r="AI264" s="37" t="s">
        <v>2095</v>
      </c>
      <c r="AJ264" s="82"/>
      <c r="AK264" s="37">
        <v>162</v>
      </c>
      <c r="AL264" s="26">
        <v>4</v>
      </c>
      <c r="AM264" s="26">
        <v>6</v>
      </c>
      <c r="AN264" s="92">
        <v>0.27764963272916476</v>
      </c>
      <c r="AO264" s="26" t="s">
        <v>2260</v>
      </c>
    </row>
    <row r="265" spans="1:41" ht="29" hidden="1" x14ac:dyDescent="0.35">
      <c r="A265" s="35">
        <v>15</v>
      </c>
      <c r="B265" s="8" t="s">
        <v>29</v>
      </c>
      <c r="C265" s="8" t="s">
        <v>941</v>
      </c>
      <c r="D265" s="8" t="s">
        <v>2747</v>
      </c>
      <c r="E265" s="9" t="s">
        <v>945</v>
      </c>
      <c r="F265" s="90" t="s">
        <v>2585</v>
      </c>
      <c r="G265" s="9"/>
      <c r="H265" s="26" t="s">
        <v>2168</v>
      </c>
      <c r="I265" s="66" t="s">
        <v>36</v>
      </c>
      <c r="J265" s="202" t="s">
        <v>37</v>
      </c>
      <c r="K265" s="26">
        <v>2000</v>
      </c>
      <c r="L265" s="67">
        <v>175</v>
      </c>
      <c r="M265" s="67" t="s">
        <v>2748</v>
      </c>
      <c r="N265" s="67">
        <v>204</v>
      </c>
      <c r="O265" s="26"/>
      <c r="P265" s="26"/>
      <c r="Q265" s="27">
        <v>1</v>
      </c>
      <c r="R265" s="26"/>
      <c r="S265" s="60" t="s">
        <v>2095</v>
      </c>
      <c r="T265" s="30"/>
      <c r="U265" s="26">
        <v>235</v>
      </c>
      <c r="V265" s="28">
        <v>117.5</v>
      </c>
      <c r="W265" s="26">
        <v>13</v>
      </c>
      <c r="X265" s="26">
        <f t="shared" si="4"/>
        <v>156</v>
      </c>
      <c r="Y265" s="71"/>
      <c r="Z265" s="38" t="s">
        <v>2116</v>
      </c>
      <c r="AA265" s="38" t="s">
        <v>2095</v>
      </c>
      <c r="AB265" s="38" t="s">
        <v>2095</v>
      </c>
      <c r="AC265" s="38" t="s">
        <v>2095</v>
      </c>
      <c r="AD265" s="26"/>
      <c r="AE265" s="38" t="s">
        <v>2095</v>
      </c>
      <c r="AF265" s="14" t="s">
        <v>2095</v>
      </c>
      <c r="AG265" s="53" t="s">
        <v>2095</v>
      </c>
      <c r="AH265" s="59">
        <v>1</v>
      </c>
      <c r="AI265" s="37" t="s">
        <v>2095</v>
      </c>
      <c r="AJ265" s="82"/>
      <c r="AK265" s="37">
        <v>162</v>
      </c>
      <c r="AL265" s="26">
        <v>0</v>
      </c>
      <c r="AM265" s="26">
        <v>2</v>
      </c>
      <c r="AN265" s="92">
        <v>1.2144383720265133</v>
      </c>
      <c r="AO265" s="26" t="s">
        <v>2441</v>
      </c>
    </row>
    <row r="266" spans="1:41" hidden="1" x14ac:dyDescent="0.35">
      <c r="A266" s="31">
        <v>16</v>
      </c>
      <c r="B266" s="12" t="s">
        <v>29</v>
      </c>
      <c r="C266" s="12" t="s">
        <v>869</v>
      </c>
      <c r="D266" s="8" t="s">
        <v>2749</v>
      </c>
      <c r="E266" s="8" t="s">
        <v>873</v>
      </c>
      <c r="F266" s="90" t="s">
        <v>2410</v>
      </c>
      <c r="G266" s="8"/>
      <c r="H266" s="26"/>
      <c r="I266" s="66" t="s">
        <v>36</v>
      </c>
      <c r="J266" s="202" t="s">
        <v>37</v>
      </c>
      <c r="K266" s="26">
        <v>1911</v>
      </c>
      <c r="L266" s="67">
        <v>203</v>
      </c>
      <c r="M266" s="67"/>
      <c r="N266" s="67">
        <v>178</v>
      </c>
      <c r="O266" s="26"/>
      <c r="P266" s="26"/>
      <c r="Q266" s="27">
        <v>1</v>
      </c>
      <c r="R266" s="26"/>
      <c r="S266" s="60" t="s">
        <v>2107</v>
      </c>
      <c r="T266" s="30"/>
      <c r="U266" s="26">
        <v>607</v>
      </c>
      <c r="V266" s="28">
        <v>303.5</v>
      </c>
      <c r="W266" s="26">
        <v>35</v>
      </c>
      <c r="X266" s="26">
        <f t="shared" si="4"/>
        <v>420</v>
      </c>
      <c r="Y266" s="71"/>
      <c r="Z266" s="38" t="s">
        <v>2116</v>
      </c>
      <c r="AA266" s="38" t="s">
        <v>2095</v>
      </c>
      <c r="AB266" s="38" t="s">
        <v>2095</v>
      </c>
      <c r="AC266" s="38" t="s">
        <v>2095</v>
      </c>
      <c r="AD266" s="26"/>
      <c r="AE266" s="38" t="s">
        <v>2095</v>
      </c>
      <c r="AF266" s="14" t="s">
        <v>2095</v>
      </c>
      <c r="AG266" s="53" t="s">
        <v>2095</v>
      </c>
      <c r="AH266" s="59">
        <v>1</v>
      </c>
      <c r="AI266" s="37" t="s">
        <v>2095</v>
      </c>
      <c r="AJ266" s="82"/>
      <c r="AK266" s="37">
        <v>208</v>
      </c>
      <c r="AL266" s="26">
        <v>2</v>
      </c>
      <c r="AM266" s="26">
        <v>8</v>
      </c>
      <c r="AN266" s="92">
        <v>1.0911005544621193</v>
      </c>
      <c r="AO266" s="26" t="s">
        <v>2461</v>
      </c>
    </row>
    <row r="267" spans="1:41" ht="29" hidden="1" x14ac:dyDescent="0.35">
      <c r="A267" s="31">
        <v>22</v>
      </c>
      <c r="B267" s="12" t="s">
        <v>29</v>
      </c>
      <c r="C267" s="12" t="s">
        <v>559</v>
      </c>
      <c r="D267" s="8" t="s">
        <v>2750</v>
      </c>
      <c r="E267" s="8" t="s">
        <v>562</v>
      </c>
      <c r="F267" s="90" t="s">
        <v>2751</v>
      </c>
      <c r="G267" s="8"/>
      <c r="H267" s="26"/>
      <c r="I267" s="66" t="s">
        <v>43</v>
      </c>
      <c r="J267" s="202" t="s">
        <v>44</v>
      </c>
      <c r="K267" s="26">
        <v>1929</v>
      </c>
      <c r="L267" s="67">
        <v>340</v>
      </c>
      <c r="M267" s="67"/>
      <c r="N267" s="67">
        <v>265</v>
      </c>
      <c r="O267" s="26"/>
      <c r="P267" s="26"/>
      <c r="Q267" s="27">
        <v>0.8214285714285714</v>
      </c>
      <c r="R267" s="26"/>
      <c r="S267" s="60" t="s">
        <v>2095</v>
      </c>
      <c r="T267" s="30"/>
      <c r="U267" s="26">
        <v>894</v>
      </c>
      <c r="V267" s="28">
        <v>447</v>
      </c>
      <c r="W267" s="26">
        <v>59</v>
      </c>
      <c r="X267" s="26">
        <f t="shared" si="4"/>
        <v>708</v>
      </c>
      <c r="Y267" s="71"/>
      <c r="Z267" s="38" t="s">
        <v>2096</v>
      </c>
      <c r="AA267" s="38" t="s">
        <v>2095</v>
      </c>
      <c r="AB267" s="38" t="s">
        <v>2095</v>
      </c>
      <c r="AC267" s="38" t="s">
        <v>2095</v>
      </c>
      <c r="AD267" s="26"/>
      <c r="AE267" s="38" t="s">
        <v>2095</v>
      </c>
      <c r="AF267" s="14" t="s">
        <v>2095</v>
      </c>
      <c r="AG267" s="53" t="s">
        <v>2095</v>
      </c>
      <c r="AH267" s="59">
        <v>1</v>
      </c>
      <c r="AI267" s="37" t="s">
        <v>2095</v>
      </c>
      <c r="AJ267" s="82"/>
      <c r="AK267" s="37">
        <v>213</v>
      </c>
      <c r="AL267" s="26">
        <v>0</v>
      </c>
      <c r="AM267" s="26">
        <v>10</v>
      </c>
      <c r="AN267" s="92">
        <v>0.37777197674431817</v>
      </c>
      <c r="AO267" s="26" t="s">
        <v>2305</v>
      </c>
    </row>
    <row r="268" spans="1:41" ht="43.5" hidden="1" x14ac:dyDescent="0.35">
      <c r="A268" s="31">
        <v>22</v>
      </c>
      <c r="B268" s="12" t="s">
        <v>29</v>
      </c>
      <c r="C268" s="12" t="s">
        <v>567</v>
      </c>
      <c r="D268" s="8" t="s">
        <v>2752</v>
      </c>
      <c r="E268" s="8" t="s">
        <v>570</v>
      </c>
      <c r="F268" s="90" t="s">
        <v>2699</v>
      </c>
      <c r="G268" s="8"/>
      <c r="H268" s="26"/>
      <c r="I268" s="66" t="s">
        <v>36</v>
      </c>
      <c r="J268" s="202" t="s">
        <v>37</v>
      </c>
      <c r="K268" s="26">
        <v>1938</v>
      </c>
      <c r="L268" s="67">
        <v>256</v>
      </c>
      <c r="M268" s="67"/>
      <c r="N268" s="67">
        <v>330</v>
      </c>
      <c r="O268" s="26"/>
      <c r="P268" s="26"/>
      <c r="Q268" s="27">
        <v>0.94117647058823528</v>
      </c>
      <c r="R268" s="26"/>
      <c r="S268" s="60" t="s">
        <v>2095</v>
      </c>
      <c r="T268" s="30"/>
      <c r="U268" s="26">
        <v>521</v>
      </c>
      <c r="V268" s="28">
        <v>260.5</v>
      </c>
      <c r="W268" s="26">
        <v>32</v>
      </c>
      <c r="X268" s="26">
        <f t="shared" si="4"/>
        <v>384</v>
      </c>
      <c r="Y268" s="71"/>
      <c r="Z268" s="38" t="s">
        <v>2096</v>
      </c>
      <c r="AA268" s="38" t="s">
        <v>2095</v>
      </c>
      <c r="AB268" s="38" t="s">
        <v>2095</v>
      </c>
      <c r="AC268" s="38" t="s">
        <v>2095</v>
      </c>
      <c r="AD268" s="26"/>
      <c r="AE268" s="38" t="s">
        <v>2095</v>
      </c>
      <c r="AF268" s="14" t="s">
        <v>2095</v>
      </c>
      <c r="AG268" s="53" t="s">
        <v>2095</v>
      </c>
      <c r="AH268" s="59">
        <v>1</v>
      </c>
      <c r="AI268" s="37" t="s">
        <v>2095</v>
      </c>
      <c r="AJ268" s="82"/>
      <c r="AK268" s="37">
        <v>213</v>
      </c>
      <c r="AL268" s="26">
        <v>2</v>
      </c>
      <c r="AM268" s="26">
        <v>5</v>
      </c>
      <c r="AN268" s="92">
        <v>0.81216318483333139</v>
      </c>
      <c r="AO268" s="26" t="s">
        <v>2298</v>
      </c>
    </row>
    <row r="269" spans="1:41" hidden="1" x14ac:dyDescent="0.35">
      <c r="A269" s="31">
        <v>29</v>
      </c>
      <c r="B269" s="12" t="s">
        <v>145</v>
      </c>
      <c r="C269" s="12" t="s">
        <v>230</v>
      </c>
      <c r="D269" s="8" t="s">
        <v>2753</v>
      </c>
      <c r="E269" s="8" t="s">
        <v>234</v>
      </c>
      <c r="F269" s="90" t="s">
        <v>2754</v>
      </c>
      <c r="G269" s="8"/>
      <c r="H269" s="26" t="s">
        <v>2148</v>
      </c>
      <c r="I269" s="66" t="s">
        <v>43</v>
      </c>
      <c r="J269" s="202" t="s">
        <v>44</v>
      </c>
      <c r="K269" s="26">
        <v>1937</v>
      </c>
      <c r="L269" s="67">
        <v>660</v>
      </c>
      <c r="M269" s="67"/>
      <c r="N269" s="67">
        <v>470</v>
      </c>
      <c r="O269" s="26"/>
      <c r="P269" s="26"/>
      <c r="Q269" s="27">
        <v>0.97802197802197799</v>
      </c>
      <c r="R269" s="26"/>
      <c r="S269" s="89" t="s">
        <v>2107</v>
      </c>
      <c r="T269" s="30"/>
      <c r="U269" s="26">
        <v>2163</v>
      </c>
      <c r="V269" s="28">
        <v>1081.5</v>
      </c>
      <c r="W269" s="26">
        <v>81</v>
      </c>
      <c r="X269" s="26">
        <f t="shared" si="4"/>
        <v>972</v>
      </c>
      <c r="Y269" s="71"/>
      <c r="Z269" s="38" t="s">
        <v>2116</v>
      </c>
      <c r="AA269" s="38" t="s">
        <v>2095</v>
      </c>
      <c r="AB269" s="38" t="s">
        <v>2095</v>
      </c>
      <c r="AC269" s="38" t="s">
        <v>2095</v>
      </c>
      <c r="AD269" s="26"/>
      <c r="AE269" s="38" t="s">
        <v>2095</v>
      </c>
      <c r="AF269" s="14" t="s">
        <v>2095</v>
      </c>
      <c r="AG269" s="53" t="s">
        <v>2095</v>
      </c>
      <c r="AH269" s="59">
        <v>1</v>
      </c>
      <c r="AI269" s="37" t="s">
        <v>2095</v>
      </c>
      <c r="AJ269" s="82"/>
      <c r="AK269" s="37">
        <v>411</v>
      </c>
      <c r="AL269" s="26">
        <v>0</v>
      </c>
      <c r="AM269" s="26">
        <v>5</v>
      </c>
      <c r="AN269" s="92">
        <v>3.2870390804924057</v>
      </c>
      <c r="AO269" s="26" t="s">
        <v>2349</v>
      </c>
    </row>
    <row r="270" spans="1:41" ht="43.5" hidden="1" x14ac:dyDescent="0.35">
      <c r="A270" s="35">
        <v>31</v>
      </c>
      <c r="B270" s="8" t="s">
        <v>57</v>
      </c>
      <c r="C270" s="12" t="s">
        <v>118</v>
      </c>
      <c r="D270" s="8" t="s">
        <v>2755</v>
      </c>
      <c r="E270" s="8" t="s">
        <v>121</v>
      </c>
      <c r="F270" s="90" t="s">
        <v>2669</v>
      </c>
      <c r="G270" s="8"/>
      <c r="H270" s="26"/>
      <c r="I270" s="66" t="s">
        <v>36</v>
      </c>
      <c r="J270" s="202" t="s">
        <v>37</v>
      </c>
      <c r="K270" s="26">
        <v>1968</v>
      </c>
      <c r="L270" s="67">
        <v>984</v>
      </c>
      <c r="M270" s="67"/>
      <c r="N270" s="67">
        <v>1000</v>
      </c>
      <c r="O270" s="26"/>
      <c r="P270" s="26"/>
      <c r="Q270" s="27">
        <v>0.26495726495726496</v>
      </c>
      <c r="R270" s="26"/>
      <c r="S270" s="61" t="s">
        <v>2107</v>
      </c>
      <c r="T270" s="30"/>
      <c r="U270" s="26">
        <v>2836</v>
      </c>
      <c r="V270" s="28">
        <v>1418</v>
      </c>
      <c r="W270" s="26">
        <v>152</v>
      </c>
      <c r="X270" s="26">
        <f t="shared" si="4"/>
        <v>1824</v>
      </c>
      <c r="Y270" s="71"/>
      <c r="Z270" s="38" t="s">
        <v>2116</v>
      </c>
      <c r="AA270" s="38" t="s">
        <v>2095</v>
      </c>
      <c r="AB270" s="38" t="s">
        <v>2095</v>
      </c>
      <c r="AC270" s="38" t="s">
        <v>2095</v>
      </c>
      <c r="AD270" s="26"/>
      <c r="AE270" s="38" t="s">
        <v>2095</v>
      </c>
      <c r="AF270" s="14" t="s">
        <v>2095</v>
      </c>
      <c r="AG270" s="53" t="s">
        <v>2095</v>
      </c>
      <c r="AH270" s="59">
        <v>1</v>
      </c>
      <c r="AI270" s="37" t="s">
        <v>2095</v>
      </c>
      <c r="AJ270" s="82"/>
      <c r="AK270" s="37">
        <v>109</v>
      </c>
      <c r="AL270" s="26">
        <v>0</v>
      </c>
      <c r="AM270" s="26">
        <v>2</v>
      </c>
      <c r="AN270" s="92">
        <v>2.3725722762121024</v>
      </c>
      <c r="AO270" s="26" t="s">
        <v>2374</v>
      </c>
    </row>
    <row r="271" spans="1:41" hidden="1" x14ac:dyDescent="0.35">
      <c r="A271" s="35">
        <v>31</v>
      </c>
      <c r="B271" s="8" t="s">
        <v>57</v>
      </c>
      <c r="C271" s="12" t="s">
        <v>122</v>
      </c>
      <c r="D271" s="8" t="s">
        <v>2756</v>
      </c>
      <c r="E271" s="8" t="s">
        <v>123</v>
      </c>
      <c r="F271" s="90" t="e">
        <v>#N/A</v>
      </c>
      <c r="G271" s="8"/>
      <c r="H271" s="26"/>
      <c r="I271" s="66" t="s">
        <v>36</v>
      </c>
      <c r="J271" s="202" t="s">
        <v>37</v>
      </c>
      <c r="K271" s="26">
        <v>2016</v>
      </c>
      <c r="L271" s="67" t="e">
        <v>#N/A</v>
      </c>
      <c r="M271" s="67"/>
      <c r="N271" s="67" t="e">
        <v>#N/A</v>
      </c>
      <c r="O271" s="26"/>
      <c r="P271" s="26"/>
      <c r="Q271" s="27">
        <v>1</v>
      </c>
      <c r="R271" s="26"/>
      <c r="S271" s="61" t="s">
        <v>2107</v>
      </c>
      <c r="T271" s="30"/>
      <c r="U271" s="26">
        <v>0</v>
      </c>
      <c r="V271" s="28">
        <v>0</v>
      </c>
      <c r="W271" s="26">
        <v>6</v>
      </c>
      <c r="X271" s="26">
        <f t="shared" si="4"/>
        <v>72</v>
      </c>
      <c r="Y271" s="71"/>
      <c r="Z271" s="38" t="s">
        <v>2116</v>
      </c>
      <c r="AA271" s="38" t="s">
        <v>2095</v>
      </c>
      <c r="AB271" s="38" t="s">
        <v>2095</v>
      </c>
      <c r="AC271" s="38" t="s">
        <v>2095</v>
      </c>
      <c r="AD271" s="26"/>
      <c r="AE271" s="38" t="s">
        <v>2095</v>
      </c>
      <c r="AF271" s="14" t="s">
        <v>2095</v>
      </c>
      <c r="AG271" s="53" t="s">
        <v>2095</v>
      </c>
      <c r="AH271" s="59">
        <v>1</v>
      </c>
      <c r="AI271" s="37" t="s">
        <v>2095</v>
      </c>
      <c r="AJ271" s="82"/>
      <c r="AK271" s="37">
        <v>109</v>
      </c>
      <c r="AL271" s="26">
        <v>0</v>
      </c>
      <c r="AM271" s="26">
        <v>2</v>
      </c>
      <c r="AN271" s="92">
        <v>2.3727363546590721</v>
      </c>
      <c r="AO271" s="26" t="s">
        <v>2374</v>
      </c>
    </row>
    <row r="272" spans="1:41" hidden="1" x14ac:dyDescent="0.35">
      <c r="A272" s="31">
        <v>32</v>
      </c>
      <c r="B272" s="12" t="s">
        <v>29</v>
      </c>
      <c r="C272" s="12" t="s">
        <v>49</v>
      </c>
      <c r="D272" s="8" t="s">
        <v>2757</v>
      </c>
      <c r="E272" s="8" t="s">
        <v>54</v>
      </c>
      <c r="F272" s="90" t="s">
        <v>2503</v>
      </c>
      <c r="G272" s="8"/>
      <c r="H272" s="26" t="s">
        <v>2758</v>
      </c>
      <c r="I272" s="66" t="s">
        <v>55</v>
      </c>
      <c r="J272" s="202" t="s">
        <v>44</v>
      </c>
      <c r="K272" s="26">
        <v>1931</v>
      </c>
      <c r="L272" s="67">
        <v>132</v>
      </c>
      <c r="M272" s="67"/>
      <c r="N272" s="67">
        <v>177</v>
      </c>
      <c r="O272" s="26"/>
      <c r="P272" s="26"/>
      <c r="Q272" s="27">
        <v>1</v>
      </c>
      <c r="R272" s="26"/>
      <c r="S272" s="61" t="s">
        <v>2095</v>
      </c>
      <c r="T272" s="30"/>
      <c r="U272" s="26">
        <v>580</v>
      </c>
      <c r="V272" s="28">
        <v>290</v>
      </c>
      <c r="W272" s="26">
        <v>24</v>
      </c>
      <c r="X272" s="26">
        <f t="shared" si="4"/>
        <v>288</v>
      </c>
      <c r="Y272" s="71"/>
      <c r="Z272" s="38" t="s">
        <v>2116</v>
      </c>
      <c r="AA272" s="38" t="s">
        <v>2095</v>
      </c>
      <c r="AB272" s="38" t="s">
        <v>2095</v>
      </c>
      <c r="AC272" s="38" t="s">
        <v>2095</v>
      </c>
      <c r="AD272" s="26"/>
      <c r="AE272" s="38" t="s">
        <v>2095</v>
      </c>
      <c r="AF272" s="14" t="s">
        <v>2095</v>
      </c>
      <c r="AG272" s="53" t="s">
        <v>2095</v>
      </c>
      <c r="AH272" s="59">
        <v>1</v>
      </c>
      <c r="AI272" s="37" t="s">
        <v>2095</v>
      </c>
      <c r="AJ272" s="82"/>
      <c r="AK272" s="37">
        <v>276</v>
      </c>
      <c r="AL272" s="26">
        <v>3</v>
      </c>
      <c r="AM272" s="26">
        <v>8</v>
      </c>
      <c r="AN272" s="92">
        <v>0.75776020228977081</v>
      </c>
      <c r="AO272" s="26" t="s">
        <v>2250</v>
      </c>
    </row>
    <row r="273" spans="22:24" hidden="1" x14ac:dyDescent="0.35">
      <c r="V273" s="25">
        <f>SUM(V3:V272)</f>
        <v>153897</v>
      </c>
      <c r="X273">
        <f>SUM(X3:X272)</f>
        <v>185628</v>
      </c>
    </row>
  </sheetData>
  <autoFilter ref="A2:AO273">
    <filterColumn colId="0">
      <filters>
        <filter val="2"/>
      </filters>
    </filterColumn>
  </autoFilter>
  <conditionalFormatting sqref="C602:D1048576 C2:D272">
    <cfRule type="duplicateValues" dxfId="20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8"/>
  <sheetViews>
    <sheetView workbookViewId="0">
      <selection activeCell="A268" sqref="A268:XFD268"/>
    </sheetView>
  </sheetViews>
  <sheetFormatPr defaultColWidth="8.81640625" defaultRowHeight="14.5" outlineLevelCol="1" x14ac:dyDescent="0.35"/>
  <cols>
    <col min="4" max="4" width="31.1796875" customWidth="1"/>
    <col min="5" max="5" width="22.81640625" customWidth="1"/>
    <col min="6" max="6" width="18.453125" customWidth="1"/>
    <col min="7" max="8" width="0" hidden="1" customWidth="1"/>
    <col min="10" max="10" width="8.81640625" customWidth="1" outlineLevel="1"/>
    <col min="11" max="11" width="15.7265625" customWidth="1" outlineLevel="1"/>
    <col min="12" max="20" width="8.81640625" customWidth="1" outlineLevel="1"/>
    <col min="27" max="36" width="8.81640625" outlineLevel="1"/>
    <col min="38" max="41" width="8.81640625" outlineLevel="1"/>
    <col min="42" max="42" width="47.81640625" customWidth="1" outlineLevel="1"/>
  </cols>
  <sheetData>
    <row r="1" spans="1:43" ht="43.5" x14ac:dyDescent="0.35">
      <c r="J1" s="235" t="s">
        <v>2065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76" t="s">
        <v>2066</v>
      </c>
      <c r="W1" s="77"/>
      <c r="X1" s="77"/>
      <c r="Y1" s="77"/>
      <c r="Z1" s="77"/>
      <c r="AA1" s="80" t="s">
        <v>2067</v>
      </c>
      <c r="AB1" s="79"/>
      <c r="AC1" s="79"/>
      <c r="AD1" s="79"/>
      <c r="AE1" s="79"/>
      <c r="AF1" s="79"/>
      <c r="AG1" s="79"/>
      <c r="AH1" s="79"/>
      <c r="AI1" s="79"/>
      <c r="AJ1" s="79"/>
      <c r="AK1" s="72"/>
      <c r="AL1" s="81" t="s">
        <v>2068</v>
      </c>
      <c r="AM1" s="81"/>
      <c r="AN1" s="81"/>
      <c r="AO1" s="81"/>
      <c r="AP1" s="81"/>
      <c r="AQ1" s="81"/>
    </row>
    <row r="2" spans="1:43" s="29" customFormat="1" ht="116" x14ac:dyDescent="0.35">
      <c r="A2" s="1" t="s">
        <v>1</v>
      </c>
      <c r="B2" s="1" t="s">
        <v>2</v>
      </c>
      <c r="C2" s="1" t="s">
        <v>3</v>
      </c>
      <c r="D2" s="1" t="s">
        <v>2069</v>
      </c>
      <c r="E2" s="1" t="s">
        <v>9</v>
      </c>
      <c r="F2" s="1" t="s">
        <v>2070</v>
      </c>
      <c r="G2" s="1" t="s">
        <v>2071</v>
      </c>
      <c r="H2" s="1" t="s">
        <v>2072</v>
      </c>
      <c r="I2" s="1" t="s">
        <v>2789</v>
      </c>
      <c r="J2" s="30" t="s">
        <v>10</v>
      </c>
      <c r="K2" s="30" t="s">
        <v>11</v>
      </c>
      <c r="L2" s="30" t="s">
        <v>15</v>
      </c>
      <c r="M2" s="30" t="s">
        <v>20</v>
      </c>
      <c r="N2" s="30" t="s">
        <v>2389</v>
      </c>
      <c r="O2" s="30" t="s">
        <v>2073</v>
      </c>
      <c r="P2" s="30" t="s">
        <v>2074</v>
      </c>
      <c r="Q2" s="30" t="s">
        <v>23</v>
      </c>
      <c r="R2" s="30" t="s">
        <v>2075</v>
      </c>
      <c r="S2" s="30" t="s">
        <v>2076</v>
      </c>
      <c r="T2" s="30" t="s">
        <v>2077</v>
      </c>
      <c r="U2" s="70" t="s">
        <v>2065</v>
      </c>
      <c r="V2" s="73" t="s">
        <v>16</v>
      </c>
      <c r="W2" s="73" t="s">
        <v>17</v>
      </c>
      <c r="X2" s="74" t="s">
        <v>18</v>
      </c>
      <c r="Y2" s="74" t="s">
        <v>19</v>
      </c>
      <c r="Z2" s="75" t="s">
        <v>2066</v>
      </c>
      <c r="AA2" s="78" t="s">
        <v>2078</v>
      </c>
      <c r="AB2" s="78" t="s">
        <v>2079</v>
      </c>
      <c r="AC2" s="78" t="s">
        <v>2080</v>
      </c>
      <c r="AD2" s="78" t="s">
        <v>2081</v>
      </c>
      <c r="AE2" s="78" t="s">
        <v>12</v>
      </c>
      <c r="AF2" s="78" t="s">
        <v>2082</v>
      </c>
      <c r="AG2" s="78" t="s">
        <v>2083</v>
      </c>
      <c r="AH2" s="78" t="s">
        <v>2084</v>
      </c>
      <c r="AI2" s="78" t="s">
        <v>2085</v>
      </c>
      <c r="AJ2" s="91" t="s">
        <v>2086</v>
      </c>
      <c r="AK2" s="82" t="s">
        <v>2067</v>
      </c>
      <c r="AL2" s="1" t="s">
        <v>2087</v>
      </c>
      <c r="AM2" s="1" t="s">
        <v>2088</v>
      </c>
      <c r="AN2" s="1" t="s">
        <v>2089</v>
      </c>
      <c r="AO2" s="1" t="s">
        <v>2090</v>
      </c>
      <c r="AP2" s="1" t="s">
        <v>2091</v>
      </c>
      <c r="AQ2" s="81" t="s">
        <v>2068</v>
      </c>
    </row>
    <row r="3" spans="1:43" ht="29" hidden="1" x14ac:dyDescent="0.35">
      <c r="A3" s="8">
        <v>1</v>
      </c>
      <c r="B3" s="8" t="s">
        <v>1649</v>
      </c>
      <c r="C3" s="8" t="s">
        <v>2051</v>
      </c>
      <c r="D3" s="8" t="s">
        <v>2122</v>
      </c>
      <c r="E3" s="9" t="s">
        <v>2054</v>
      </c>
      <c r="F3" s="90" t="s">
        <v>2391</v>
      </c>
      <c r="G3" s="90">
        <v>1</v>
      </c>
      <c r="H3" s="67" t="s">
        <v>2124</v>
      </c>
      <c r="I3" s="67"/>
      <c r="J3" s="66" t="s">
        <v>36</v>
      </c>
      <c r="K3" s="202" t="s">
        <v>37</v>
      </c>
      <c r="L3" s="67">
        <v>1904</v>
      </c>
      <c r="M3" s="67">
        <v>150</v>
      </c>
      <c r="N3" s="67"/>
      <c r="O3" s="67">
        <v>920</v>
      </c>
      <c r="P3" s="67"/>
      <c r="Q3" s="67"/>
      <c r="R3" s="68">
        <v>0.75757575757575757</v>
      </c>
      <c r="S3" s="67"/>
      <c r="T3" s="69" t="s">
        <v>2095</v>
      </c>
      <c r="U3" s="63"/>
      <c r="V3" s="26">
        <v>1050</v>
      </c>
      <c r="W3" s="28">
        <v>525</v>
      </c>
      <c r="X3" s="26">
        <v>59</v>
      </c>
      <c r="Y3" s="26">
        <f t="shared" ref="Y3:Y60" si="0">X3*12</f>
        <v>708</v>
      </c>
      <c r="Z3" s="71"/>
      <c r="AA3" s="9" t="s">
        <v>2125</v>
      </c>
      <c r="AB3" s="9" t="s">
        <v>2097</v>
      </c>
      <c r="AC3" s="9" t="s">
        <v>2126</v>
      </c>
      <c r="AD3" s="9" t="s">
        <v>2127</v>
      </c>
      <c r="AE3" s="26" t="s">
        <v>2128</v>
      </c>
      <c r="AF3" s="9" t="s">
        <v>2129</v>
      </c>
      <c r="AG3" s="26" t="s">
        <v>2098</v>
      </c>
      <c r="AH3" s="53" t="s">
        <v>2095</v>
      </c>
      <c r="AI3" s="59">
        <v>6</v>
      </c>
      <c r="AJ3" s="26" t="s">
        <v>2130</v>
      </c>
      <c r="AK3" s="82"/>
      <c r="AL3" s="26">
        <v>174</v>
      </c>
      <c r="AM3" s="26">
        <v>0</v>
      </c>
      <c r="AN3" s="26">
        <v>21</v>
      </c>
      <c r="AO3" s="92">
        <v>0.90900234166855864</v>
      </c>
      <c r="AP3" s="26" t="s">
        <v>2100</v>
      </c>
      <c r="AQ3" s="81"/>
    </row>
    <row r="4" spans="1:43" hidden="1" x14ac:dyDescent="0.35">
      <c r="A4" s="8">
        <v>1</v>
      </c>
      <c r="B4" s="8" t="s">
        <v>1649</v>
      </c>
      <c r="C4" s="8" t="s">
        <v>2036</v>
      </c>
      <c r="D4" s="8" t="s">
        <v>2131</v>
      </c>
      <c r="E4" s="9" t="s">
        <v>2040</v>
      </c>
      <c r="F4" s="90" t="s">
        <v>2391</v>
      </c>
      <c r="G4" s="9">
        <v>1</v>
      </c>
      <c r="H4" s="26"/>
      <c r="I4" s="67"/>
      <c r="J4" s="66" t="s">
        <v>432</v>
      </c>
      <c r="K4" s="202" t="s">
        <v>44</v>
      </c>
      <c r="L4" s="26">
        <v>1968</v>
      </c>
      <c r="M4" s="67">
        <v>620</v>
      </c>
      <c r="N4" s="67"/>
      <c r="O4" s="67">
        <v>600</v>
      </c>
      <c r="P4" s="26"/>
      <c r="Q4" s="26"/>
      <c r="R4" s="27">
        <v>0.94117647058823528</v>
      </c>
      <c r="S4" s="26"/>
      <c r="T4" s="60" t="s">
        <v>2095</v>
      </c>
      <c r="U4" s="30"/>
      <c r="V4" s="26">
        <v>1295</v>
      </c>
      <c r="W4" s="28">
        <v>647.5</v>
      </c>
      <c r="X4" s="26">
        <v>61</v>
      </c>
      <c r="Y4" s="26">
        <f t="shared" si="0"/>
        <v>732</v>
      </c>
      <c r="Z4" s="71"/>
      <c r="AA4" s="9" t="s">
        <v>2133</v>
      </c>
      <c r="AB4" s="9" t="s">
        <v>2095</v>
      </c>
      <c r="AC4" s="9" t="s">
        <v>2095</v>
      </c>
      <c r="AD4" s="9" t="s">
        <v>2127</v>
      </c>
      <c r="AE4" s="26"/>
      <c r="AF4" s="9" t="s">
        <v>2129</v>
      </c>
      <c r="AG4" s="26" t="s">
        <v>2098</v>
      </c>
      <c r="AH4" s="53" t="s">
        <v>2095</v>
      </c>
      <c r="AI4" s="59">
        <v>5</v>
      </c>
      <c r="AJ4" s="26" t="s">
        <v>2130</v>
      </c>
      <c r="AK4" s="82"/>
      <c r="AL4" s="26">
        <v>174</v>
      </c>
      <c r="AM4" s="26">
        <v>3</v>
      </c>
      <c r="AN4" s="26">
        <v>22</v>
      </c>
      <c r="AO4" s="92">
        <v>1.0153000540719679</v>
      </c>
      <c r="AP4" s="26" t="s">
        <v>2134</v>
      </c>
      <c r="AQ4" s="81"/>
    </row>
    <row r="5" spans="1:43" hidden="1" x14ac:dyDescent="0.35">
      <c r="A5" s="8">
        <v>3</v>
      </c>
      <c r="B5" s="8" t="s">
        <v>1649</v>
      </c>
      <c r="C5" s="8" t="s">
        <v>1858</v>
      </c>
      <c r="D5" s="8" t="s">
        <v>2146</v>
      </c>
      <c r="E5" s="9" t="s">
        <v>1862</v>
      </c>
      <c r="F5" s="90" t="s">
        <v>2392</v>
      </c>
      <c r="G5" s="9">
        <v>1</v>
      </c>
      <c r="H5" s="26" t="s">
        <v>2148</v>
      </c>
      <c r="I5" s="67"/>
      <c r="J5" s="66" t="s">
        <v>36</v>
      </c>
      <c r="K5" s="202" t="s">
        <v>37</v>
      </c>
      <c r="L5" s="26">
        <v>1940</v>
      </c>
      <c r="M5" s="67">
        <v>400</v>
      </c>
      <c r="N5" s="67"/>
      <c r="O5" s="67">
        <v>450</v>
      </c>
      <c r="P5" s="26"/>
      <c r="Q5" s="26"/>
      <c r="R5" s="27">
        <v>0.8771929824561403</v>
      </c>
      <c r="S5" s="26"/>
      <c r="T5" s="60" t="s">
        <v>2095</v>
      </c>
      <c r="U5" s="30"/>
      <c r="V5" s="26">
        <v>995</v>
      </c>
      <c r="W5" s="28">
        <v>497.5</v>
      </c>
      <c r="X5" s="26">
        <v>57</v>
      </c>
      <c r="Y5" s="26">
        <f t="shared" si="0"/>
        <v>684</v>
      </c>
      <c r="Z5" s="71"/>
      <c r="AA5" s="9" t="s">
        <v>2125</v>
      </c>
      <c r="AB5" s="9" t="s">
        <v>2095</v>
      </c>
      <c r="AC5" s="9" t="s">
        <v>2095</v>
      </c>
      <c r="AD5" s="9" t="s">
        <v>2127</v>
      </c>
      <c r="AE5" s="26"/>
      <c r="AF5" s="9" t="s">
        <v>2095</v>
      </c>
      <c r="AG5" s="26" t="s">
        <v>2098</v>
      </c>
      <c r="AH5" s="53" t="s">
        <v>2095</v>
      </c>
      <c r="AI5" s="59">
        <v>5</v>
      </c>
      <c r="AJ5" s="26" t="s">
        <v>2130</v>
      </c>
      <c r="AK5" s="82"/>
      <c r="AL5" s="26">
        <v>286</v>
      </c>
      <c r="AM5" s="26">
        <v>4</v>
      </c>
      <c r="AN5" s="26">
        <v>8</v>
      </c>
      <c r="AO5" s="92">
        <v>0.95722673382007384</v>
      </c>
      <c r="AP5" s="26" t="s">
        <v>2149</v>
      </c>
      <c r="AQ5" s="81"/>
    </row>
    <row r="6" spans="1:43" hidden="1" x14ac:dyDescent="0.35">
      <c r="A6" s="8">
        <v>4</v>
      </c>
      <c r="B6" s="8" t="s">
        <v>1649</v>
      </c>
      <c r="C6" s="8" t="s">
        <v>1801</v>
      </c>
      <c r="D6" s="8" t="s">
        <v>2156</v>
      </c>
      <c r="E6" s="9" t="s">
        <v>1805</v>
      </c>
      <c r="F6" s="90" t="s">
        <v>2393</v>
      </c>
      <c r="G6" s="9">
        <v>1</v>
      </c>
      <c r="H6" s="26"/>
      <c r="I6" s="67"/>
      <c r="J6" s="66" t="s">
        <v>412</v>
      </c>
      <c r="K6" s="202" t="s">
        <v>44</v>
      </c>
      <c r="L6" s="26">
        <v>1975</v>
      </c>
      <c r="M6" s="67">
        <v>298</v>
      </c>
      <c r="N6" s="67"/>
      <c r="O6" s="67">
        <v>234</v>
      </c>
      <c r="P6" s="26"/>
      <c r="Q6" s="26"/>
      <c r="R6" s="27">
        <v>0.72727272727272729</v>
      </c>
      <c r="S6" s="26"/>
      <c r="T6" s="60" t="s">
        <v>2095</v>
      </c>
      <c r="U6" s="30"/>
      <c r="V6" s="26">
        <v>480</v>
      </c>
      <c r="W6" s="28">
        <v>240</v>
      </c>
      <c r="X6" s="26">
        <v>48</v>
      </c>
      <c r="Y6" s="26">
        <f t="shared" si="0"/>
        <v>576</v>
      </c>
      <c r="Z6" s="71"/>
      <c r="AA6" s="9" t="s">
        <v>2158</v>
      </c>
      <c r="AB6" s="9" t="s">
        <v>2097</v>
      </c>
      <c r="AC6" s="9" t="s">
        <v>2095</v>
      </c>
      <c r="AD6" s="9" t="s">
        <v>2127</v>
      </c>
      <c r="AE6" s="26"/>
      <c r="AF6" s="9" t="s">
        <v>2129</v>
      </c>
      <c r="AG6" s="26" t="s">
        <v>2098</v>
      </c>
      <c r="AH6" s="53" t="s">
        <v>2095</v>
      </c>
      <c r="AI6" s="59">
        <v>5</v>
      </c>
      <c r="AJ6" s="26" t="s">
        <v>2130</v>
      </c>
      <c r="AK6" s="82"/>
      <c r="AL6" s="26">
        <v>260</v>
      </c>
      <c r="AM6" s="26">
        <v>2</v>
      </c>
      <c r="AN6" s="26">
        <v>20</v>
      </c>
      <c r="AO6" s="92">
        <v>0.21341519791666669</v>
      </c>
      <c r="AP6" s="26" t="s">
        <v>2159</v>
      </c>
      <c r="AQ6" s="81"/>
    </row>
    <row r="7" spans="1:43" ht="29" hidden="1" x14ac:dyDescent="0.35">
      <c r="A7" s="8">
        <v>5</v>
      </c>
      <c r="B7" s="8" t="s">
        <v>1649</v>
      </c>
      <c r="C7" s="8" t="s">
        <v>1735</v>
      </c>
      <c r="D7" s="8" t="s">
        <v>2163</v>
      </c>
      <c r="E7" s="9" t="s">
        <v>1738</v>
      </c>
      <c r="F7" s="90" t="s">
        <v>2394</v>
      </c>
      <c r="G7" s="9">
        <v>1</v>
      </c>
      <c r="H7" s="26" t="s">
        <v>2124</v>
      </c>
      <c r="I7" s="67"/>
      <c r="J7" s="66" t="s">
        <v>432</v>
      </c>
      <c r="K7" s="202" t="s">
        <v>44</v>
      </c>
      <c r="L7" s="26">
        <v>1969</v>
      </c>
      <c r="M7" s="67">
        <v>460</v>
      </c>
      <c r="N7" s="67"/>
      <c r="O7" s="67">
        <v>258</v>
      </c>
      <c r="P7" s="26"/>
      <c r="Q7" s="26"/>
      <c r="R7" s="27">
        <v>0.97590361445783136</v>
      </c>
      <c r="S7" s="26"/>
      <c r="T7" s="60" t="s">
        <v>2095</v>
      </c>
      <c r="U7" s="30"/>
      <c r="V7" s="26">
        <v>1279</v>
      </c>
      <c r="W7" s="28">
        <v>639.5</v>
      </c>
      <c r="X7" s="26">
        <v>72</v>
      </c>
      <c r="Y7" s="26">
        <f t="shared" si="0"/>
        <v>864</v>
      </c>
      <c r="Z7" s="71"/>
      <c r="AA7" s="9" t="s">
        <v>2096</v>
      </c>
      <c r="AB7" s="9" t="s">
        <v>2097</v>
      </c>
      <c r="AC7" s="9" t="s">
        <v>2126</v>
      </c>
      <c r="AD7" s="9" t="s">
        <v>2127</v>
      </c>
      <c r="AE7" s="26" t="s">
        <v>2165</v>
      </c>
      <c r="AF7" s="9" t="s">
        <v>2129</v>
      </c>
      <c r="AG7" s="26" t="s">
        <v>2098</v>
      </c>
      <c r="AH7" s="53" t="s">
        <v>2095</v>
      </c>
      <c r="AI7" s="59">
        <v>5</v>
      </c>
      <c r="AJ7" s="26" t="s">
        <v>2130</v>
      </c>
      <c r="AK7" s="82"/>
      <c r="AL7" s="26">
        <v>318</v>
      </c>
      <c r="AM7" s="26">
        <v>1</v>
      </c>
      <c r="AN7" s="26">
        <v>27</v>
      </c>
      <c r="AO7" s="92">
        <v>0.34913660669507579</v>
      </c>
      <c r="AP7" s="26" t="s">
        <v>2162</v>
      </c>
      <c r="AQ7" s="81"/>
    </row>
    <row r="8" spans="1:43" ht="29" hidden="1" x14ac:dyDescent="0.35">
      <c r="A8" s="8">
        <v>6</v>
      </c>
      <c r="B8" s="8" t="s">
        <v>1649</v>
      </c>
      <c r="C8" s="8" t="s">
        <v>1654</v>
      </c>
      <c r="D8" s="8" t="s">
        <v>2169</v>
      </c>
      <c r="E8" s="9" t="s">
        <v>1658</v>
      </c>
      <c r="F8" s="90" t="s">
        <v>2395</v>
      </c>
      <c r="G8" s="9">
        <v>1</v>
      </c>
      <c r="H8" s="26" t="s">
        <v>2137</v>
      </c>
      <c r="I8" s="67"/>
      <c r="J8" s="66" t="s">
        <v>62</v>
      </c>
      <c r="K8" s="202" t="s">
        <v>37</v>
      </c>
      <c r="L8" s="26">
        <v>1994</v>
      </c>
      <c r="M8" s="67">
        <v>554</v>
      </c>
      <c r="N8" s="67"/>
      <c r="O8" s="67">
        <v>353</v>
      </c>
      <c r="P8" s="26"/>
      <c r="Q8" s="26" t="s">
        <v>2106</v>
      </c>
      <c r="R8" s="27">
        <v>0.90909090909090906</v>
      </c>
      <c r="S8" s="26"/>
      <c r="T8" s="60" t="s">
        <v>2095</v>
      </c>
      <c r="U8" s="30"/>
      <c r="V8" s="26">
        <v>1591</v>
      </c>
      <c r="W8" s="28">
        <v>795.5</v>
      </c>
      <c r="X8" s="26">
        <v>74</v>
      </c>
      <c r="Y8" s="26">
        <f t="shared" si="0"/>
        <v>888</v>
      </c>
      <c r="Z8" s="71"/>
      <c r="AA8" s="9" t="s">
        <v>2171</v>
      </c>
      <c r="AB8" s="9" t="s">
        <v>2095</v>
      </c>
      <c r="AC8" s="9" t="s">
        <v>2126</v>
      </c>
      <c r="AD8" s="9" t="s">
        <v>2127</v>
      </c>
      <c r="AE8" s="26" t="s">
        <v>2172</v>
      </c>
      <c r="AF8" s="9" t="s">
        <v>2129</v>
      </c>
      <c r="AG8" s="26" t="s">
        <v>2098</v>
      </c>
      <c r="AH8" s="53" t="s">
        <v>2095</v>
      </c>
      <c r="AI8" s="59">
        <v>4</v>
      </c>
      <c r="AJ8" s="26" t="s">
        <v>2130</v>
      </c>
      <c r="AK8" s="82"/>
      <c r="AL8" s="26">
        <v>227</v>
      </c>
      <c r="AM8" s="26">
        <v>3</v>
      </c>
      <c r="AN8" s="26">
        <v>14</v>
      </c>
      <c r="AO8" s="92">
        <v>0.33236132391855872</v>
      </c>
      <c r="AP8" s="26" t="s">
        <v>2173</v>
      </c>
      <c r="AQ8" s="81"/>
    </row>
    <row r="9" spans="1:43" ht="29" hidden="1" x14ac:dyDescent="0.35">
      <c r="A9" s="8">
        <v>6</v>
      </c>
      <c r="B9" s="8" t="s">
        <v>1649</v>
      </c>
      <c r="C9" s="8" t="s">
        <v>1711</v>
      </c>
      <c r="D9" s="8" t="s">
        <v>2174</v>
      </c>
      <c r="E9" s="9" t="s">
        <v>1715</v>
      </c>
      <c r="F9" s="90" t="s">
        <v>2396</v>
      </c>
      <c r="G9" s="9">
        <v>1</v>
      </c>
      <c r="H9" s="26" t="s">
        <v>2168</v>
      </c>
      <c r="I9" s="67"/>
      <c r="J9" s="66" t="s">
        <v>43</v>
      </c>
      <c r="K9" s="202" t="s">
        <v>44</v>
      </c>
      <c r="L9" s="26">
        <v>1925</v>
      </c>
      <c r="M9" s="67">
        <v>800</v>
      </c>
      <c r="N9" s="67"/>
      <c r="O9" s="67">
        <v>450</v>
      </c>
      <c r="P9" s="26"/>
      <c r="Q9" s="26" t="s">
        <v>2106</v>
      </c>
      <c r="R9" s="27">
        <v>0.79347826086956519</v>
      </c>
      <c r="S9" s="26"/>
      <c r="T9" s="60" t="s">
        <v>2095</v>
      </c>
      <c r="U9" s="30"/>
      <c r="V9" s="26">
        <v>2290</v>
      </c>
      <c r="W9" s="28">
        <v>1145</v>
      </c>
      <c r="X9" s="26">
        <v>95</v>
      </c>
      <c r="Y9" s="26">
        <f t="shared" si="0"/>
        <v>1140</v>
      </c>
      <c r="Z9" s="71"/>
      <c r="AA9" s="9" t="s">
        <v>2116</v>
      </c>
      <c r="AB9" s="9" t="s">
        <v>2095</v>
      </c>
      <c r="AC9" s="9" t="s">
        <v>2095</v>
      </c>
      <c r="AD9" s="9" t="s">
        <v>2127</v>
      </c>
      <c r="AE9" s="26" t="s">
        <v>2176</v>
      </c>
      <c r="AF9" s="9" t="s">
        <v>2095</v>
      </c>
      <c r="AG9" s="26" t="s">
        <v>2098</v>
      </c>
      <c r="AH9" s="53" t="s">
        <v>2095</v>
      </c>
      <c r="AI9" s="59">
        <v>4</v>
      </c>
      <c r="AJ9" s="26" t="s">
        <v>2130</v>
      </c>
      <c r="AK9" s="82"/>
      <c r="AL9" s="26">
        <v>227</v>
      </c>
      <c r="AM9" s="26">
        <v>3</v>
      </c>
      <c r="AN9" s="26">
        <v>13</v>
      </c>
      <c r="AO9" s="92">
        <v>1.1962287551155304</v>
      </c>
      <c r="AP9" s="26" t="s">
        <v>2177</v>
      </c>
      <c r="AQ9" s="81"/>
    </row>
    <row r="10" spans="1:43" ht="29" hidden="1" x14ac:dyDescent="0.35">
      <c r="A10" s="9">
        <v>7</v>
      </c>
      <c r="B10" s="9" t="s">
        <v>1083</v>
      </c>
      <c r="C10" s="9" t="s">
        <v>1621</v>
      </c>
      <c r="D10" s="8" t="s">
        <v>2397</v>
      </c>
      <c r="E10" s="9" t="s">
        <v>1625</v>
      </c>
      <c r="F10" s="90" t="s">
        <v>2398</v>
      </c>
      <c r="G10" s="9">
        <v>1</v>
      </c>
      <c r="H10" s="26"/>
      <c r="I10" s="67"/>
      <c r="J10" s="66" t="s">
        <v>412</v>
      </c>
      <c r="K10" s="202" t="s">
        <v>44</v>
      </c>
      <c r="L10" s="26">
        <v>1975</v>
      </c>
      <c r="M10" s="67">
        <v>300</v>
      </c>
      <c r="N10" s="67"/>
      <c r="O10" s="67">
        <v>340</v>
      </c>
      <c r="P10" s="26"/>
      <c r="Q10" s="26"/>
      <c r="R10" s="27">
        <v>0.94936708860759489</v>
      </c>
      <c r="S10" s="26"/>
      <c r="T10" s="60" t="s">
        <v>2095</v>
      </c>
      <c r="U10" s="30"/>
      <c r="V10" s="26">
        <v>1226</v>
      </c>
      <c r="W10" s="28">
        <v>613</v>
      </c>
      <c r="X10" s="26">
        <v>65</v>
      </c>
      <c r="Y10" s="26">
        <f t="shared" si="0"/>
        <v>780</v>
      </c>
      <c r="Z10" s="71"/>
      <c r="AA10" s="9" t="s">
        <v>2102</v>
      </c>
      <c r="AB10" s="9" t="s">
        <v>2095</v>
      </c>
      <c r="AC10" s="9" t="s">
        <v>2126</v>
      </c>
      <c r="AD10" s="9" t="s">
        <v>2127</v>
      </c>
      <c r="AE10" s="26"/>
      <c r="AF10" s="9" t="s">
        <v>2095</v>
      </c>
      <c r="AG10" s="26" t="s">
        <v>2098</v>
      </c>
      <c r="AH10" s="53" t="s">
        <v>2095</v>
      </c>
      <c r="AI10" s="59">
        <v>6</v>
      </c>
      <c r="AJ10" s="26" t="s">
        <v>2130</v>
      </c>
      <c r="AK10" s="82"/>
      <c r="AL10" s="26">
        <v>603</v>
      </c>
      <c r="AM10" s="26">
        <v>3</v>
      </c>
      <c r="AN10" s="26">
        <v>9</v>
      </c>
      <c r="AO10" s="92">
        <v>0.88701956208333332</v>
      </c>
      <c r="AP10" s="26" t="s">
        <v>2177</v>
      </c>
      <c r="AQ10" s="81"/>
    </row>
    <row r="11" spans="1:43" ht="29" hidden="1" x14ac:dyDescent="0.35">
      <c r="A11" s="9">
        <v>7</v>
      </c>
      <c r="B11" s="9" t="s">
        <v>1083</v>
      </c>
      <c r="C11" s="9" t="s">
        <v>1610</v>
      </c>
      <c r="D11" s="8" t="s">
        <v>2180</v>
      </c>
      <c r="E11" s="9" t="s">
        <v>1614</v>
      </c>
      <c r="F11" s="90" t="s">
        <v>2398</v>
      </c>
      <c r="G11" s="9">
        <v>1</v>
      </c>
      <c r="H11" s="26"/>
      <c r="I11" s="67"/>
      <c r="J11" s="66" t="s">
        <v>1015</v>
      </c>
      <c r="K11" s="202" t="s">
        <v>44</v>
      </c>
      <c r="L11" s="26">
        <v>1971</v>
      </c>
      <c r="M11" s="67">
        <v>540</v>
      </c>
      <c r="N11" s="67"/>
      <c r="O11" s="67">
        <v>603</v>
      </c>
      <c r="P11" s="26"/>
      <c r="Q11" s="26"/>
      <c r="R11" s="27">
        <v>0.84810126582278478</v>
      </c>
      <c r="S11" s="26"/>
      <c r="T11" s="60" t="s">
        <v>2095</v>
      </c>
      <c r="U11" s="30"/>
      <c r="V11" s="26">
        <v>1596</v>
      </c>
      <c r="W11" s="28">
        <v>798</v>
      </c>
      <c r="X11" s="26">
        <v>70</v>
      </c>
      <c r="Y11" s="26">
        <f t="shared" si="0"/>
        <v>840</v>
      </c>
      <c r="Z11" s="71"/>
      <c r="AA11" s="9" t="s">
        <v>2102</v>
      </c>
      <c r="AB11" s="9" t="s">
        <v>2095</v>
      </c>
      <c r="AC11" s="9" t="s">
        <v>2126</v>
      </c>
      <c r="AD11" s="9" t="s">
        <v>2127</v>
      </c>
      <c r="AE11" s="26" t="s">
        <v>2182</v>
      </c>
      <c r="AF11" s="9" t="s">
        <v>2129</v>
      </c>
      <c r="AG11" s="26" t="s">
        <v>2098</v>
      </c>
      <c r="AH11" s="53" t="s">
        <v>2095</v>
      </c>
      <c r="AI11" s="59">
        <v>5</v>
      </c>
      <c r="AJ11" s="26" t="s">
        <v>2130</v>
      </c>
      <c r="AK11" s="82"/>
      <c r="AL11" s="26">
        <v>603</v>
      </c>
      <c r="AM11" s="26">
        <v>4</v>
      </c>
      <c r="AN11" s="26">
        <v>9</v>
      </c>
      <c r="AO11" s="92">
        <v>0.66364665993560612</v>
      </c>
      <c r="AP11" s="26" t="s">
        <v>2183</v>
      </c>
      <c r="AQ11" s="81"/>
    </row>
    <row r="12" spans="1:43" ht="29" hidden="1" x14ac:dyDescent="0.35">
      <c r="A12" s="9">
        <v>7</v>
      </c>
      <c r="B12" s="9" t="s">
        <v>1083</v>
      </c>
      <c r="C12" s="9" t="s">
        <v>1568</v>
      </c>
      <c r="D12" s="8" t="s">
        <v>2184</v>
      </c>
      <c r="E12" s="9" t="s">
        <v>1572</v>
      </c>
      <c r="F12" s="90" t="s">
        <v>2399</v>
      </c>
      <c r="G12" s="9">
        <v>1</v>
      </c>
      <c r="H12" s="26" t="s">
        <v>2137</v>
      </c>
      <c r="I12" s="67"/>
      <c r="J12" s="66" t="s">
        <v>62</v>
      </c>
      <c r="K12" s="202" t="s">
        <v>37</v>
      </c>
      <c r="L12" s="26">
        <v>2010</v>
      </c>
      <c r="M12" s="67">
        <v>239</v>
      </c>
      <c r="N12" s="67"/>
      <c r="O12" s="67">
        <v>473</v>
      </c>
      <c r="P12" s="26"/>
      <c r="Q12" s="26"/>
      <c r="R12" s="27">
        <v>1</v>
      </c>
      <c r="S12" s="26"/>
      <c r="T12" s="60" t="s">
        <v>2107</v>
      </c>
      <c r="U12" s="30"/>
      <c r="V12" s="26">
        <v>1923</v>
      </c>
      <c r="W12" s="28">
        <v>961.5</v>
      </c>
      <c r="X12" s="26">
        <v>86</v>
      </c>
      <c r="Y12" s="26">
        <f t="shared" si="0"/>
        <v>1032</v>
      </c>
      <c r="Z12" s="71"/>
      <c r="AA12" s="9" t="s">
        <v>2116</v>
      </c>
      <c r="AB12" s="9" t="s">
        <v>2095</v>
      </c>
      <c r="AC12" s="9" t="s">
        <v>2126</v>
      </c>
      <c r="AD12" s="9" t="s">
        <v>2127</v>
      </c>
      <c r="AE12" s="26" t="s">
        <v>2186</v>
      </c>
      <c r="AF12" s="9" t="s">
        <v>2129</v>
      </c>
      <c r="AG12" s="26" t="s">
        <v>2098</v>
      </c>
      <c r="AH12" s="53" t="s">
        <v>2095</v>
      </c>
      <c r="AI12" s="59">
        <v>4</v>
      </c>
      <c r="AJ12" s="26" t="s">
        <v>2130</v>
      </c>
      <c r="AK12" s="82"/>
      <c r="AL12" s="26">
        <v>603</v>
      </c>
      <c r="AM12" s="26">
        <v>5</v>
      </c>
      <c r="AN12" s="26">
        <v>15</v>
      </c>
      <c r="AO12" s="92">
        <v>0.34691495389393939</v>
      </c>
      <c r="AP12" s="26" t="s">
        <v>2183</v>
      </c>
      <c r="AQ12" s="81"/>
    </row>
    <row r="13" spans="1:43" ht="43.5" hidden="1" x14ac:dyDescent="0.35">
      <c r="A13" s="9">
        <v>8</v>
      </c>
      <c r="B13" s="9" t="s">
        <v>1083</v>
      </c>
      <c r="C13" s="9" t="s">
        <v>1504</v>
      </c>
      <c r="D13" s="8" t="s">
        <v>2400</v>
      </c>
      <c r="E13" s="9" t="s">
        <v>1508</v>
      </c>
      <c r="F13" s="90" t="s">
        <v>2402</v>
      </c>
      <c r="G13" s="9">
        <v>1</v>
      </c>
      <c r="H13" s="26"/>
      <c r="I13" s="67"/>
      <c r="J13" s="66" t="s">
        <v>412</v>
      </c>
      <c r="K13" s="202" t="s">
        <v>44</v>
      </c>
      <c r="L13" s="26">
        <v>1972</v>
      </c>
      <c r="M13" s="67">
        <v>600</v>
      </c>
      <c r="N13" s="67"/>
      <c r="O13" s="67">
        <v>0</v>
      </c>
      <c r="P13" s="26"/>
      <c r="Q13" s="26"/>
      <c r="R13" s="27">
        <v>0.54166666666666663</v>
      </c>
      <c r="S13" s="26"/>
      <c r="T13" s="60" t="s">
        <v>2107</v>
      </c>
      <c r="U13" s="30"/>
      <c r="V13" s="26">
        <v>1617</v>
      </c>
      <c r="W13" s="28">
        <v>808.5</v>
      </c>
      <c r="X13" s="26">
        <v>61</v>
      </c>
      <c r="Y13" s="26">
        <f t="shared" si="0"/>
        <v>732</v>
      </c>
      <c r="Z13" s="71"/>
      <c r="AA13" s="9" t="s">
        <v>2102</v>
      </c>
      <c r="AB13" s="9" t="s">
        <v>2095</v>
      </c>
      <c r="AC13" s="9" t="s">
        <v>2126</v>
      </c>
      <c r="AD13" s="9" t="s">
        <v>2127</v>
      </c>
      <c r="AE13" s="26"/>
      <c r="AF13" s="9" t="s">
        <v>2095</v>
      </c>
      <c r="AG13" s="26" t="s">
        <v>2098</v>
      </c>
      <c r="AH13" s="53" t="s">
        <v>2095</v>
      </c>
      <c r="AI13" s="59">
        <v>6</v>
      </c>
      <c r="AJ13" s="26" t="s">
        <v>2130</v>
      </c>
      <c r="AK13" s="82"/>
      <c r="AL13" s="26">
        <v>623</v>
      </c>
      <c r="AM13" s="26">
        <v>0</v>
      </c>
      <c r="AN13" s="26">
        <v>5</v>
      </c>
      <c r="AO13" s="92">
        <v>1.8143035258124982</v>
      </c>
      <c r="AP13" s="26" t="s">
        <v>2193</v>
      </c>
      <c r="AQ13" s="81"/>
    </row>
    <row r="14" spans="1:43" ht="43.5" hidden="1" x14ac:dyDescent="0.35">
      <c r="A14" s="8">
        <v>8</v>
      </c>
      <c r="B14" s="8" t="s">
        <v>1083</v>
      </c>
      <c r="C14" s="8" t="s">
        <v>1518</v>
      </c>
      <c r="D14" s="8" t="s">
        <v>2191</v>
      </c>
      <c r="E14" s="8" t="s">
        <v>1522</v>
      </c>
      <c r="F14" s="90" t="s">
        <v>2401</v>
      </c>
      <c r="G14" s="9">
        <v>1</v>
      </c>
      <c r="H14" s="26" t="s">
        <v>2148</v>
      </c>
      <c r="I14" s="67"/>
      <c r="J14" s="66" t="s">
        <v>55</v>
      </c>
      <c r="K14" s="202" t="s">
        <v>44</v>
      </c>
      <c r="L14" s="26">
        <v>1973</v>
      </c>
      <c r="M14" s="67">
        <v>450</v>
      </c>
      <c r="N14" s="67"/>
      <c r="O14" s="67">
        <v>356</v>
      </c>
      <c r="P14" s="26"/>
      <c r="Q14" s="26"/>
      <c r="R14" s="27">
        <v>0.97058823529411764</v>
      </c>
      <c r="S14" s="26"/>
      <c r="T14" s="60" t="s">
        <v>2107</v>
      </c>
      <c r="U14" s="30"/>
      <c r="V14" s="26">
        <v>1314</v>
      </c>
      <c r="W14" s="28">
        <v>657</v>
      </c>
      <c r="X14" s="26">
        <v>60</v>
      </c>
      <c r="Y14" s="26">
        <f t="shared" si="0"/>
        <v>720</v>
      </c>
      <c r="Z14" s="71"/>
      <c r="AA14" s="9" t="s">
        <v>2125</v>
      </c>
      <c r="AB14" s="9" t="s">
        <v>2097</v>
      </c>
      <c r="AC14" s="9" t="s">
        <v>2095</v>
      </c>
      <c r="AD14" s="9" t="s">
        <v>2127</v>
      </c>
      <c r="AE14" s="26"/>
      <c r="AF14" s="9" t="s">
        <v>2095</v>
      </c>
      <c r="AG14" s="26" t="s">
        <v>2098</v>
      </c>
      <c r="AH14" s="53" t="s">
        <v>2095</v>
      </c>
      <c r="AI14" s="59">
        <v>6</v>
      </c>
      <c r="AJ14" s="26" t="s">
        <v>2130</v>
      </c>
      <c r="AK14" s="82"/>
      <c r="AL14" s="26">
        <v>623</v>
      </c>
      <c r="AM14" s="26">
        <v>0</v>
      </c>
      <c r="AN14" s="26">
        <v>4</v>
      </c>
      <c r="AO14" s="92">
        <v>1.8539261252594696</v>
      </c>
      <c r="AP14" s="26" t="s">
        <v>2193</v>
      </c>
      <c r="AQ14" s="81"/>
    </row>
    <row r="15" spans="1:43" ht="43.5" hidden="1" x14ac:dyDescent="0.35">
      <c r="A15" s="9">
        <v>8</v>
      </c>
      <c r="B15" s="9" t="s">
        <v>1083</v>
      </c>
      <c r="C15" s="9" t="s">
        <v>1534</v>
      </c>
      <c r="D15" s="8" t="s">
        <v>2194</v>
      </c>
      <c r="E15" s="9" t="s">
        <v>1538</v>
      </c>
      <c r="F15" s="90" t="s">
        <v>2402</v>
      </c>
      <c r="G15" s="9">
        <v>1</v>
      </c>
      <c r="H15" s="26"/>
      <c r="I15" s="67"/>
      <c r="J15" s="66" t="s">
        <v>432</v>
      </c>
      <c r="K15" s="202" t="s">
        <v>44</v>
      </c>
      <c r="L15" s="26">
        <v>1970</v>
      </c>
      <c r="M15" s="67">
        <v>400</v>
      </c>
      <c r="N15" s="67"/>
      <c r="O15" s="67">
        <v>1000</v>
      </c>
      <c r="P15" s="26"/>
      <c r="Q15" s="26"/>
      <c r="R15" s="27">
        <v>0.81818181818181823</v>
      </c>
      <c r="S15" s="26"/>
      <c r="T15" s="60" t="s">
        <v>2107</v>
      </c>
      <c r="U15" s="30"/>
      <c r="V15" s="26">
        <v>3510</v>
      </c>
      <c r="W15" s="28">
        <v>1755</v>
      </c>
      <c r="X15" s="26">
        <v>136</v>
      </c>
      <c r="Y15" s="26">
        <f t="shared" si="0"/>
        <v>1632</v>
      </c>
      <c r="Z15" s="71"/>
      <c r="AA15" s="9" t="s">
        <v>2102</v>
      </c>
      <c r="AB15" s="9" t="s">
        <v>2095</v>
      </c>
      <c r="AC15" s="9" t="s">
        <v>2117</v>
      </c>
      <c r="AD15" s="9" t="s">
        <v>2127</v>
      </c>
      <c r="AE15" s="26" t="s">
        <v>2186</v>
      </c>
      <c r="AF15" s="9" t="s">
        <v>2095</v>
      </c>
      <c r="AG15" s="26" t="s">
        <v>2098</v>
      </c>
      <c r="AH15" s="53" t="s">
        <v>2095</v>
      </c>
      <c r="AI15" s="59">
        <v>6</v>
      </c>
      <c r="AJ15" s="26" t="s">
        <v>2130</v>
      </c>
      <c r="AK15" s="82"/>
      <c r="AL15" s="26">
        <v>623</v>
      </c>
      <c r="AM15" s="26">
        <v>0</v>
      </c>
      <c r="AN15" s="26">
        <v>8</v>
      </c>
      <c r="AO15" s="92">
        <v>1.3999705168693162</v>
      </c>
      <c r="AP15" s="26" t="s">
        <v>2193</v>
      </c>
      <c r="AQ15" s="81"/>
    </row>
    <row r="16" spans="1:43" hidden="1" x14ac:dyDescent="0.35">
      <c r="A16" s="8">
        <v>2</v>
      </c>
      <c r="B16" s="8" t="s">
        <v>1649</v>
      </c>
      <c r="C16" s="8" t="s">
        <v>1935</v>
      </c>
      <c r="D16" s="8" t="s">
        <v>2505</v>
      </c>
      <c r="E16" s="9" t="s">
        <v>1938</v>
      </c>
      <c r="F16" s="90" t="s">
        <v>2093</v>
      </c>
      <c r="G16" s="8" t="s">
        <v>2094</v>
      </c>
      <c r="H16" s="26"/>
      <c r="I16" s="67"/>
      <c r="J16" s="66" t="s">
        <v>412</v>
      </c>
      <c r="K16" s="202" t="s">
        <v>44</v>
      </c>
      <c r="L16" s="26">
        <v>1976</v>
      </c>
      <c r="M16" s="67">
        <v>225</v>
      </c>
      <c r="N16" s="67"/>
      <c r="O16" s="67">
        <v>197</v>
      </c>
      <c r="P16" s="26"/>
      <c r="Q16" s="26"/>
      <c r="R16" s="27">
        <v>0.02</v>
      </c>
      <c r="S16" s="26"/>
      <c r="T16" s="60" t="s">
        <v>2095</v>
      </c>
      <c r="U16" s="30"/>
      <c r="V16" s="26">
        <v>831</v>
      </c>
      <c r="W16" s="28">
        <v>415.5</v>
      </c>
      <c r="X16" s="26">
        <v>56</v>
      </c>
      <c r="Y16" s="26">
        <f t="shared" si="0"/>
        <v>672</v>
      </c>
      <c r="Z16" s="71"/>
      <c r="AA16" s="9" t="s">
        <v>2096</v>
      </c>
      <c r="AB16" s="9" t="s">
        <v>2097</v>
      </c>
      <c r="AC16" s="9" t="s">
        <v>2095</v>
      </c>
      <c r="AD16" s="9" t="s">
        <v>2095</v>
      </c>
      <c r="AE16" s="26"/>
      <c r="AF16" s="9" t="s">
        <v>2095</v>
      </c>
      <c r="AG16" s="26" t="s">
        <v>2098</v>
      </c>
      <c r="AH16" s="53" t="s">
        <v>2095</v>
      </c>
      <c r="AI16" s="59">
        <v>4</v>
      </c>
      <c r="AJ16" s="26" t="s">
        <v>2099</v>
      </c>
      <c r="AK16" s="82"/>
      <c r="AL16" s="26">
        <v>568</v>
      </c>
      <c r="AM16" s="26">
        <v>10</v>
      </c>
      <c r="AN16" s="26">
        <v>34</v>
      </c>
      <c r="AO16" s="92">
        <v>0.57494837739772542</v>
      </c>
      <c r="AP16" s="26" t="s">
        <v>2134</v>
      </c>
      <c r="AQ16" s="81"/>
    </row>
    <row r="17" spans="1:43" ht="29" hidden="1" x14ac:dyDescent="0.35">
      <c r="A17" s="9">
        <v>8</v>
      </c>
      <c r="B17" s="9" t="s">
        <v>1083</v>
      </c>
      <c r="C17" s="9" t="s">
        <v>1482</v>
      </c>
      <c r="D17" s="8" t="s">
        <v>2196</v>
      </c>
      <c r="E17" s="9" t="s">
        <v>1486</v>
      </c>
      <c r="F17" s="90" t="s">
        <v>2403</v>
      </c>
      <c r="G17" s="9">
        <v>1</v>
      </c>
      <c r="H17" s="26"/>
      <c r="I17" s="67"/>
      <c r="J17" s="66" t="s">
        <v>55</v>
      </c>
      <c r="K17" s="202" t="s">
        <v>44</v>
      </c>
      <c r="L17" s="26">
        <v>1974</v>
      </c>
      <c r="M17" s="67">
        <v>560</v>
      </c>
      <c r="N17" s="67"/>
      <c r="O17" s="67">
        <v>470</v>
      </c>
      <c r="P17" s="26"/>
      <c r="Q17" s="26" t="s">
        <v>2106</v>
      </c>
      <c r="R17" s="27">
        <v>0.97619047619047616</v>
      </c>
      <c r="S17" s="26"/>
      <c r="T17" s="60" t="s">
        <v>2107</v>
      </c>
      <c r="U17" s="30"/>
      <c r="V17" s="26">
        <v>1186</v>
      </c>
      <c r="W17" s="28">
        <v>593</v>
      </c>
      <c r="X17" s="26">
        <v>67</v>
      </c>
      <c r="Y17" s="26">
        <f t="shared" si="0"/>
        <v>804</v>
      </c>
      <c r="Z17" s="71"/>
      <c r="AA17" s="9" t="s">
        <v>2125</v>
      </c>
      <c r="AB17" s="9" t="s">
        <v>2095</v>
      </c>
      <c r="AC17" s="9" t="s">
        <v>2126</v>
      </c>
      <c r="AD17" s="9" t="s">
        <v>2127</v>
      </c>
      <c r="AE17" s="26" t="s">
        <v>2198</v>
      </c>
      <c r="AF17" s="9" t="s">
        <v>2129</v>
      </c>
      <c r="AG17" s="26" t="s">
        <v>2098</v>
      </c>
      <c r="AH17" s="53" t="s">
        <v>2095</v>
      </c>
      <c r="AI17" s="59">
        <v>5</v>
      </c>
      <c r="AJ17" s="26" t="s">
        <v>2130</v>
      </c>
      <c r="AK17" s="82"/>
      <c r="AL17" s="26">
        <v>623</v>
      </c>
      <c r="AM17" s="26">
        <v>1</v>
      </c>
      <c r="AN17" s="26">
        <v>10</v>
      </c>
      <c r="AO17" s="92">
        <v>1.4140699086609829</v>
      </c>
      <c r="AP17" s="26" t="s">
        <v>2177</v>
      </c>
      <c r="AQ17" s="81"/>
    </row>
    <row r="18" spans="1:43" ht="29" hidden="1" x14ac:dyDescent="0.35">
      <c r="A18" s="8">
        <v>9</v>
      </c>
      <c r="B18" s="8" t="s">
        <v>1083</v>
      </c>
      <c r="C18" s="8" t="s">
        <v>1457</v>
      </c>
      <c r="D18" s="8" t="s">
        <v>2199</v>
      </c>
      <c r="E18" s="9" t="s">
        <v>1461</v>
      </c>
      <c r="F18" s="90" t="s">
        <v>2399</v>
      </c>
      <c r="G18" s="9">
        <v>1</v>
      </c>
      <c r="H18" s="26"/>
      <c r="I18" s="67"/>
      <c r="J18" s="66" t="s">
        <v>486</v>
      </c>
      <c r="K18" s="202" t="s">
        <v>44</v>
      </c>
      <c r="L18" s="26">
        <v>1941</v>
      </c>
      <c r="M18" s="67">
        <v>1200</v>
      </c>
      <c r="N18" s="67"/>
      <c r="O18" s="67">
        <v>500</v>
      </c>
      <c r="P18" s="26"/>
      <c r="Q18" s="26"/>
      <c r="R18" s="27">
        <v>0.84552845528455289</v>
      </c>
      <c r="S18" s="26"/>
      <c r="T18" s="60" t="s">
        <v>2107</v>
      </c>
      <c r="U18" s="30"/>
      <c r="V18" s="26">
        <v>2775</v>
      </c>
      <c r="W18" s="28">
        <v>1387.5</v>
      </c>
      <c r="X18" s="26">
        <v>106</v>
      </c>
      <c r="Y18" s="26">
        <f t="shared" si="0"/>
        <v>1272</v>
      </c>
      <c r="Z18" s="71"/>
      <c r="AA18" s="9" t="s">
        <v>2102</v>
      </c>
      <c r="AB18" s="9" t="s">
        <v>2095</v>
      </c>
      <c r="AC18" s="9" t="s">
        <v>2095</v>
      </c>
      <c r="AD18" s="9" t="s">
        <v>2127</v>
      </c>
      <c r="AE18" s="26" t="s">
        <v>2186</v>
      </c>
      <c r="AF18" s="9" t="s">
        <v>2095</v>
      </c>
      <c r="AG18" s="26" t="s">
        <v>2098</v>
      </c>
      <c r="AH18" s="53" t="s">
        <v>2201</v>
      </c>
      <c r="AI18" s="59">
        <v>6</v>
      </c>
      <c r="AJ18" s="26" t="s">
        <v>2130</v>
      </c>
      <c r="AK18" s="82"/>
      <c r="AL18" s="26">
        <v>1286</v>
      </c>
      <c r="AM18" s="26">
        <v>4</v>
      </c>
      <c r="AN18" s="26">
        <v>9</v>
      </c>
      <c r="AO18" s="92">
        <v>0.29011621213068184</v>
      </c>
      <c r="AP18" s="26" t="s">
        <v>2177</v>
      </c>
      <c r="AQ18" s="81"/>
    </row>
    <row r="19" spans="1:43" ht="29" hidden="1" x14ac:dyDescent="0.35">
      <c r="A19" s="8">
        <v>9</v>
      </c>
      <c r="B19" s="8" t="s">
        <v>1083</v>
      </c>
      <c r="C19" s="8" t="s">
        <v>1426</v>
      </c>
      <c r="D19" s="8" t="s">
        <v>2404</v>
      </c>
      <c r="E19" s="9" t="s">
        <v>1430</v>
      </c>
      <c r="F19" s="90" t="s">
        <v>2506</v>
      </c>
      <c r="G19" s="9">
        <v>1</v>
      </c>
      <c r="H19" s="26"/>
      <c r="I19" s="67"/>
      <c r="J19" s="66" t="s">
        <v>412</v>
      </c>
      <c r="K19" s="202" t="s">
        <v>44</v>
      </c>
      <c r="L19" s="26">
        <v>1974</v>
      </c>
      <c r="M19" s="67">
        <v>522</v>
      </c>
      <c r="N19" s="67"/>
      <c r="O19" s="67">
        <v>375</v>
      </c>
      <c r="P19" s="26"/>
      <c r="Q19" s="26"/>
      <c r="R19" s="27">
        <v>0.88732394366197187</v>
      </c>
      <c r="S19" s="26"/>
      <c r="T19" s="60" t="s">
        <v>2107</v>
      </c>
      <c r="U19" s="30"/>
      <c r="V19" s="26">
        <v>1251</v>
      </c>
      <c r="W19" s="28">
        <v>625.5</v>
      </c>
      <c r="X19" s="26">
        <v>68</v>
      </c>
      <c r="Y19" s="26">
        <f t="shared" si="0"/>
        <v>816</v>
      </c>
      <c r="Z19" s="71"/>
      <c r="AA19" s="9" t="s">
        <v>2171</v>
      </c>
      <c r="AB19" s="9" t="s">
        <v>2095</v>
      </c>
      <c r="AC19" s="9" t="s">
        <v>2126</v>
      </c>
      <c r="AD19" s="9" t="s">
        <v>2127</v>
      </c>
      <c r="AE19" s="26"/>
      <c r="AF19" s="9" t="s">
        <v>2095</v>
      </c>
      <c r="AG19" s="26" t="s">
        <v>2098</v>
      </c>
      <c r="AH19" s="53" t="s">
        <v>2095</v>
      </c>
      <c r="AI19" s="59">
        <v>5</v>
      </c>
      <c r="AJ19" s="26" t="s">
        <v>2130</v>
      </c>
      <c r="AK19" s="82"/>
      <c r="AL19" s="26">
        <v>1286</v>
      </c>
      <c r="AM19" s="26">
        <v>2</v>
      </c>
      <c r="AN19" s="26">
        <v>10</v>
      </c>
      <c r="AO19" s="92">
        <v>0.40403862940530111</v>
      </c>
      <c r="AP19" s="26" t="s">
        <v>2177</v>
      </c>
      <c r="AQ19" s="81"/>
    </row>
    <row r="20" spans="1:43" ht="29" hidden="1" x14ac:dyDescent="0.35">
      <c r="A20" s="8">
        <v>8</v>
      </c>
      <c r="B20" s="8" t="s">
        <v>1083</v>
      </c>
      <c r="C20" s="8" t="s">
        <v>1478</v>
      </c>
      <c r="D20" s="8" t="s">
        <v>2507</v>
      </c>
      <c r="E20" s="8" t="s">
        <v>1481</v>
      </c>
      <c r="F20" s="90" t="s">
        <v>2403</v>
      </c>
      <c r="G20" s="9" t="s">
        <v>2508</v>
      </c>
      <c r="H20" s="26" t="s">
        <v>2148</v>
      </c>
      <c r="I20" s="67"/>
      <c r="J20" s="66" t="s">
        <v>36</v>
      </c>
      <c r="K20" s="202" t="s">
        <v>37</v>
      </c>
      <c r="L20" s="26">
        <v>1916</v>
      </c>
      <c r="M20" s="67">
        <v>187</v>
      </c>
      <c r="N20" s="67"/>
      <c r="O20" s="67" t="s">
        <v>2273</v>
      </c>
      <c r="P20" s="26"/>
      <c r="Q20" s="26"/>
      <c r="R20" s="27">
        <v>6.5217391304347824E-2</v>
      </c>
      <c r="S20" s="26"/>
      <c r="T20" s="60" t="s">
        <v>2107</v>
      </c>
      <c r="U20" s="30"/>
      <c r="V20" s="26">
        <v>740</v>
      </c>
      <c r="W20" s="28">
        <v>370</v>
      </c>
      <c r="X20" s="26">
        <v>50</v>
      </c>
      <c r="Y20" s="26">
        <f t="shared" si="0"/>
        <v>600</v>
      </c>
      <c r="Z20" s="71"/>
      <c r="AA20" s="9" t="s">
        <v>2096</v>
      </c>
      <c r="AB20" s="9" t="s">
        <v>2097</v>
      </c>
      <c r="AC20" s="9" t="s">
        <v>2095</v>
      </c>
      <c r="AD20" s="9" t="s">
        <v>2127</v>
      </c>
      <c r="AE20" s="26"/>
      <c r="AF20" s="9" t="s">
        <v>2095</v>
      </c>
      <c r="AG20" s="26" t="s">
        <v>2098</v>
      </c>
      <c r="AH20" s="53" t="s">
        <v>2095</v>
      </c>
      <c r="AI20" s="59">
        <v>5</v>
      </c>
      <c r="AJ20" s="26" t="s">
        <v>2130</v>
      </c>
      <c r="AK20" s="82"/>
      <c r="AL20" s="26">
        <v>623</v>
      </c>
      <c r="AM20" s="26">
        <v>0</v>
      </c>
      <c r="AN20" s="26">
        <v>10</v>
      </c>
      <c r="AO20" s="92">
        <v>1.4623342199848486</v>
      </c>
      <c r="AP20" s="26" t="s">
        <v>2177</v>
      </c>
      <c r="AQ20" s="81"/>
    </row>
    <row r="21" spans="1:43" hidden="1" x14ac:dyDescent="0.35">
      <c r="A21" s="8">
        <v>11</v>
      </c>
      <c r="B21" s="8" t="s">
        <v>1083</v>
      </c>
      <c r="C21" s="8" t="s">
        <v>1177</v>
      </c>
      <c r="D21" s="8" t="s">
        <v>2219</v>
      </c>
      <c r="E21" s="9" t="s">
        <v>1180</v>
      </c>
      <c r="F21" s="90" t="s">
        <v>2405</v>
      </c>
      <c r="G21" s="9">
        <v>1</v>
      </c>
      <c r="H21" s="26"/>
      <c r="I21" s="67"/>
      <c r="J21" s="66" t="s">
        <v>62</v>
      </c>
      <c r="K21" s="202" t="s">
        <v>37</v>
      </c>
      <c r="L21" s="26">
        <v>1930</v>
      </c>
      <c r="M21" s="67">
        <v>384</v>
      </c>
      <c r="N21" s="67"/>
      <c r="O21" s="67">
        <v>400</v>
      </c>
      <c r="P21" s="26"/>
      <c r="Q21" s="26"/>
      <c r="R21" s="27">
        <v>0.92</v>
      </c>
      <c r="S21" s="26"/>
      <c r="T21" s="60" t="s">
        <v>2107</v>
      </c>
      <c r="U21" s="30"/>
      <c r="V21" s="26">
        <v>868</v>
      </c>
      <c r="W21" s="28">
        <v>434</v>
      </c>
      <c r="X21" s="26">
        <v>57</v>
      </c>
      <c r="Y21" s="26">
        <f t="shared" si="0"/>
        <v>684</v>
      </c>
      <c r="Z21" s="71"/>
      <c r="AA21" s="9" t="s">
        <v>2096</v>
      </c>
      <c r="AB21" s="9" t="s">
        <v>2095</v>
      </c>
      <c r="AC21" s="9" t="s">
        <v>2095</v>
      </c>
      <c r="AD21" s="9" t="s">
        <v>2127</v>
      </c>
      <c r="AE21" s="26"/>
      <c r="AF21" s="9" t="s">
        <v>2095</v>
      </c>
      <c r="AG21" s="26" t="s">
        <v>2098</v>
      </c>
      <c r="AH21" s="53" t="s">
        <v>2095</v>
      </c>
      <c r="AI21" s="59">
        <v>4</v>
      </c>
      <c r="AJ21" s="26" t="s">
        <v>2130</v>
      </c>
      <c r="AK21" s="82"/>
      <c r="AL21" s="26">
        <v>479</v>
      </c>
      <c r="AM21" s="26">
        <v>2</v>
      </c>
      <c r="AN21" s="26">
        <v>6</v>
      </c>
      <c r="AO21" s="92">
        <v>1.1601835386041668</v>
      </c>
      <c r="AP21" s="26" t="s">
        <v>2221</v>
      </c>
      <c r="AQ21" s="81"/>
    </row>
    <row r="22" spans="1:43" hidden="1" x14ac:dyDescent="0.35">
      <c r="A22" s="8">
        <v>27</v>
      </c>
      <c r="B22" s="8" t="s">
        <v>145</v>
      </c>
      <c r="C22" s="8" t="s">
        <v>352</v>
      </c>
      <c r="D22" s="8" t="s">
        <v>2509</v>
      </c>
      <c r="E22" s="8" t="s">
        <v>355</v>
      </c>
      <c r="F22" s="90" t="s">
        <v>2510</v>
      </c>
      <c r="G22" s="8" t="s">
        <v>2511</v>
      </c>
      <c r="H22" s="26"/>
      <c r="I22" s="67"/>
      <c r="J22" s="66" t="s">
        <v>36</v>
      </c>
      <c r="K22" s="202" t="s">
        <v>37</v>
      </c>
      <c r="L22" s="26">
        <v>1930</v>
      </c>
      <c r="M22" s="67">
        <v>600</v>
      </c>
      <c r="N22" s="67"/>
      <c r="O22" s="67">
        <v>622</v>
      </c>
      <c r="P22" s="26"/>
      <c r="Q22" s="26" t="s">
        <v>2106</v>
      </c>
      <c r="R22" s="27">
        <v>0.1276595744680851</v>
      </c>
      <c r="S22" s="26"/>
      <c r="T22" s="60" t="s">
        <v>2095</v>
      </c>
      <c r="U22" s="30"/>
      <c r="V22" s="26">
        <v>2164</v>
      </c>
      <c r="W22" s="28">
        <v>1082</v>
      </c>
      <c r="X22" s="26">
        <v>113</v>
      </c>
      <c r="Y22" s="26">
        <f t="shared" si="0"/>
        <v>1356</v>
      </c>
      <c r="Z22" s="71"/>
      <c r="AA22" s="9" t="s">
        <v>2116</v>
      </c>
      <c r="AB22" s="9" t="s">
        <v>2095</v>
      </c>
      <c r="AC22" s="9" t="s">
        <v>2095</v>
      </c>
      <c r="AD22" s="9" t="s">
        <v>2127</v>
      </c>
      <c r="AE22" s="26" t="s">
        <v>2512</v>
      </c>
      <c r="AF22" s="9" t="s">
        <v>2095</v>
      </c>
      <c r="AG22" s="14" t="s">
        <v>2095</v>
      </c>
      <c r="AH22" s="53" t="s">
        <v>2095</v>
      </c>
      <c r="AI22" s="59">
        <v>2</v>
      </c>
      <c r="AJ22" s="26" t="s">
        <v>2127</v>
      </c>
      <c r="AK22" s="82"/>
      <c r="AL22" s="26">
        <v>311</v>
      </c>
      <c r="AM22" s="26">
        <v>3</v>
      </c>
      <c r="AN22" s="26">
        <v>13</v>
      </c>
      <c r="AO22" s="92">
        <v>1.8824036713977255</v>
      </c>
      <c r="AP22" s="26" t="s">
        <v>2346</v>
      </c>
      <c r="AQ22" s="81"/>
    </row>
    <row r="23" spans="1:43" hidden="1" x14ac:dyDescent="0.35">
      <c r="A23" s="8">
        <v>12</v>
      </c>
      <c r="B23" s="8" t="s">
        <v>1083</v>
      </c>
      <c r="C23" s="8" t="s">
        <v>1125</v>
      </c>
      <c r="D23" s="8" t="s">
        <v>2230</v>
      </c>
      <c r="E23" s="9" t="s">
        <v>1129</v>
      </c>
      <c r="F23" s="90" t="s">
        <v>2406</v>
      </c>
      <c r="G23" s="9">
        <v>1</v>
      </c>
      <c r="H23" s="26"/>
      <c r="I23" s="67"/>
      <c r="J23" s="66" t="s">
        <v>55</v>
      </c>
      <c r="K23" s="202" t="s">
        <v>44</v>
      </c>
      <c r="L23" s="26">
        <v>1975</v>
      </c>
      <c r="M23" s="67">
        <v>425</v>
      </c>
      <c r="N23" s="67"/>
      <c r="O23" s="67">
        <v>371</v>
      </c>
      <c r="P23" s="26"/>
      <c r="Q23" s="26" t="s">
        <v>2106</v>
      </c>
      <c r="R23" s="27">
        <v>0.86746987951807231</v>
      </c>
      <c r="S23" s="26"/>
      <c r="T23" s="60" t="s">
        <v>2107</v>
      </c>
      <c r="U23" s="30"/>
      <c r="V23" s="26">
        <v>1437</v>
      </c>
      <c r="W23" s="28">
        <v>718.5</v>
      </c>
      <c r="X23" s="26">
        <v>72</v>
      </c>
      <c r="Y23" s="26">
        <f t="shared" si="0"/>
        <v>864</v>
      </c>
      <c r="Z23" s="71"/>
      <c r="AA23" s="9" t="s">
        <v>2125</v>
      </c>
      <c r="AB23" s="9" t="s">
        <v>2097</v>
      </c>
      <c r="AC23" s="9" t="s">
        <v>2095</v>
      </c>
      <c r="AD23" s="9" t="s">
        <v>2127</v>
      </c>
      <c r="AE23" s="26"/>
      <c r="AF23" s="9" t="s">
        <v>2129</v>
      </c>
      <c r="AG23" s="26" t="s">
        <v>2098</v>
      </c>
      <c r="AH23" s="53" t="s">
        <v>2095</v>
      </c>
      <c r="AI23" s="59">
        <v>5</v>
      </c>
      <c r="AJ23" s="26" t="s">
        <v>2130</v>
      </c>
      <c r="AK23" s="82"/>
      <c r="AL23" s="26">
        <v>650</v>
      </c>
      <c r="AM23" s="26">
        <v>1</v>
      </c>
      <c r="AN23" s="26">
        <v>8</v>
      </c>
      <c r="AO23" s="92">
        <v>0.660343451782197</v>
      </c>
      <c r="AP23" s="26" t="s">
        <v>2215</v>
      </c>
      <c r="AQ23" s="81"/>
    </row>
    <row r="24" spans="1:43" hidden="1" x14ac:dyDescent="0.35">
      <c r="A24" s="8">
        <v>12</v>
      </c>
      <c r="B24" s="8" t="s">
        <v>1083</v>
      </c>
      <c r="C24" s="8" t="s">
        <v>1095</v>
      </c>
      <c r="D24" s="8" t="s">
        <v>2232</v>
      </c>
      <c r="E24" s="9" t="s">
        <v>1099</v>
      </c>
      <c r="F24" s="90" t="s">
        <v>2403</v>
      </c>
      <c r="G24" s="9">
        <v>1</v>
      </c>
      <c r="H24" s="26"/>
      <c r="I24" s="67"/>
      <c r="J24" s="66" t="s">
        <v>412</v>
      </c>
      <c r="K24" s="202" t="s">
        <v>44</v>
      </c>
      <c r="L24" s="26">
        <v>1975</v>
      </c>
      <c r="M24" s="67">
        <v>504</v>
      </c>
      <c r="N24" s="67"/>
      <c r="O24" s="67">
        <v>300</v>
      </c>
      <c r="P24" s="26"/>
      <c r="Q24" s="26"/>
      <c r="R24" s="27">
        <v>0.90789473684210531</v>
      </c>
      <c r="S24" s="26"/>
      <c r="T24" s="60" t="s">
        <v>2107</v>
      </c>
      <c r="U24" s="30"/>
      <c r="V24" s="26">
        <v>1414</v>
      </c>
      <c r="W24" s="28">
        <v>707</v>
      </c>
      <c r="X24" s="26">
        <v>72</v>
      </c>
      <c r="Y24" s="26">
        <f t="shared" si="0"/>
        <v>864</v>
      </c>
      <c r="Z24" s="71"/>
      <c r="AA24" s="9" t="s">
        <v>2125</v>
      </c>
      <c r="AB24" s="9" t="s">
        <v>2095</v>
      </c>
      <c r="AC24" s="9" t="s">
        <v>2095</v>
      </c>
      <c r="AD24" s="9" t="s">
        <v>2127</v>
      </c>
      <c r="AE24" s="26" t="s">
        <v>2186</v>
      </c>
      <c r="AF24" s="9" t="s">
        <v>2129</v>
      </c>
      <c r="AG24" s="26" t="s">
        <v>2098</v>
      </c>
      <c r="AH24" s="53" t="s">
        <v>2095</v>
      </c>
      <c r="AI24" s="59">
        <v>4</v>
      </c>
      <c r="AJ24" s="26" t="s">
        <v>2130</v>
      </c>
      <c r="AK24" s="82"/>
      <c r="AL24" s="26">
        <v>650</v>
      </c>
      <c r="AM24" s="26">
        <v>5</v>
      </c>
      <c r="AN24" s="26">
        <v>16</v>
      </c>
      <c r="AO24" s="92">
        <v>0.78241242880681627</v>
      </c>
      <c r="AP24" s="26" t="s">
        <v>2177</v>
      </c>
      <c r="AQ24" s="81"/>
    </row>
    <row r="25" spans="1:43" ht="29" hidden="1" x14ac:dyDescent="0.35">
      <c r="A25" s="8">
        <v>13</v>
      </c>
      <c r="B25" s="8" t="s">
        <v>29</v>
      </c>
      <c r="C25" s="8" t="s">
        <v>1011</v>
      </c>
      <c r="D25" s="8" t="s">
        <v>2236</v>
      </c>
      <c r="E25" s="8" t="s">
        <v>1014</v>
      </c>
      <c r="F25" s="90" t="s">
        <v>2407</v>
      </c>
      <c r="G25" s="8">
        <v>1</v>
      </c>
      <c r="H25" s="26"/>
      <c r="I25" s="67"/>
      <c r="J25" s="66" t="s">
        <v>1015</v>
      </c>
      <c r="K25" s="202" t="s">
        <v>44</v>
      </c>
      <c r="L25" s="26">
        <v>1966</v>
      </c>
      <c r="M25" s="67">
        <v>140</v>
      </c>
      <c r="N25" s="67"/>
      <c r="O25" s="67">
        <v>415</v>
      </c>
      <c r="P25" s="26"/>
      <c r="Q25" s="26"/>
      <c r="R25" s="27">
        <v>0.61904761904761907</v>
      </c>
      <c r="S25" s="26"/>
      <c r="T25" s="60" t="s">
        <v>2095</v>
      </c>
      <c r="U25" s="30"/>
      <c r="V25" s="26">
        <v>743</v>
      </c>
      <c r="W25" s="28">
        <v>371.5</v>
      </c>
      <c r="X25" s="26">
        <v>57</v>
      </c>
      <c r="Y25" s="26">
        <f t="shared" si="0"/>
        <v>684</v>
      </c>
      <c r="Z25" s="71"/>
      <c r="AA25" s="9" t="s">
        <v>2125</v>
      </c>
      <c r="AB25" s="9" t="s">
        <v>2097</v>
      </c>
      <c r="AC25" s="9" t="s">
        <v>2126</v>
      </c>
      <c r="AD25" s="9" t="s">
        <v>2127</v>
      </c>
      <c r="AE25" s="26"/>
      <c r="AF25" s="9" t="s">
        <v>2095</v>
      </c>
      <c r="AG25" s="26" t="s">
        <v>2098</v>
      </c>
      <c r="AH25" s="53" t="s">
        <v>2095</v>
      </c>
      <c r="AI25" s="59">
        <v>7</v>
      </c>
      <c r="AJ25" s="26" t="s">
        <v>2130</v>
      </c>
      <c r="AK25" s="82"/>
      <c r="AL25" s="26">
        <v>180</v>
      </c>
      <c r="AM25" s="26">
        <v>5</v>
      </c>
      <c r="AN25" s="26">
        <v>10</v>
      </c>
      <c r="AO25" s="92">
        <v>1.0122327591931799</v>
      </c>
      <c r="AP25" s="26" t="s">
        <v>2238</v>
      </c>
      <c r="AQ25" s="81"/>
    </row>
    <row r="26" spans="1:43" ht="29" hidden="1" x14ac:dyDescent="0.35">
      <c r="A26" s="8">
        <v>14</v>
      </c>
      <c r="B26" s="8" t="s">
        <v>29</v>
      </c>
      <c r="C26" s="8" t="s">
        <v>954</v>
      </c>
      <c r="D26" s="8" t="s">
        <v>2247</v>
      </c>
      <c r="E26" s="9" t="s">
        <v>957</v>
      </c>
      <c r="F26" s="90" t="s">
        <v>2408</v>
      </c>
      <c r="G26" s="9">
        <v>1</v>
      </c>
      <c r="H26" s="26" t="s">
        <v>2148</v>
      </c>
      <c r="I26" s="67"/>
      <c r="J26" s="66" t="s">
        <v>55</v>
      </c>
      <c r="K26" s="202" t="s">
        <v>44</v>
      </c>
      <c r="L26" s="26">
        <v>1970</v>
      </c>
      <c r="M26" s="67">
        <v>503</v>
      </c>
      <c r="N26" s="67"/>
      <c r="O26" s="67">
        <v>600</v>
      </c>
      <c r="P26" s="26"/>
      <c r="Q26" s="26"/>
      <c r="R26" s="27">
        <v>0.85507246376811596</v>
      </c>
      <c r="S26" s="26"/>
      <c r="T26" s="60" t="s">
        <v>2095</v>
      </c>
      <c r="U26" s="30"/>
      <c r="V26" s="26">
        <v>1256</v>
      </c>
      <c r="W26" s="28">
        <v>628</v>
      </c>
      <c r="X26" s="26">
        <v>83</v>
      </c>
      <c r="Y26" s="26">
        <f t="shared" si="0"/>
        <v>996</v>
      </c>
      <c r="Z26" s="71"/>
      <c r="AA26" s="9" t="s">
        <v>2133</v>
      </c>
      <c r="AB26" s="9" t="s">
        <v>2095</v>
      </c>
      <c r="AC26" s="9" t="s">
        <v>2126</v>
      </c>
      <c r="AD26" s="9" t="s">
        <v>2127</v>
      </c>
      <c r="AE26" s="26" t="s">
        <v>2249</v>
      </c>
      <c r="AF26" s="9" t="s">
        <v>2129</v>
      </c>
      <c r="AG26" s="26" t="s">
        <v>2098</v>
      </c>
      <c r="AH26" s="53" t="s">
        <v>2095</v>
      </c>
      <c r="AI26" s="59">
        <v>6</v>
      </c>
      <c r="AJ26" s="26" t="s">
        <v>2130</v>
      </c>
      <c r="AK26" s="82"/>
      <c r="AL26" s="26">
        <v>243</v>
      </c>
      <c r="AM26" s="26">
        <v>5</v>
      </c>
      <c r="AN26" s="26">
        <v>12</v>
      </c>
      <c r="AO26" s="92">
        <v>0.65544860011742423</v>
      </c>
      <c r="AP26" s="26" t="s">
        <v>2250</v>
      </c>
      <c r="AQ26" s="81"/>
    </row>
    <row r="27" spans="1:43" hidden="1" x14ac:dyDescent="0.35">
      <c r="A27" s="8">
        <v>14</v>
      </c>
      <c r="B27" s="8" t="s">
        <v>29</v>
      </c>
      <c r="C27" s="8" t="s">
        <v>965</v>
      </c>
      <c r="D27" s="8" t="s">
        <v>2409</v>
      </c>
      <c r="E27" s="9" t="s">
        <v>968</v>
      </c>
      <c r="F27" s="90" t="s">
        <v>2481</v>
      </c>
      <c r="G27" s="9">
        <v>1</v>
      </c>
      <c r="H27" s="26"/>
      <c r="I27" s="67"/>
      <c r="J27" s="66" t="s">
        <v>43</v>
      </c>
      <c r="K27" s="202" t="s">
        <v>44</v>
      </c>
      <c r="L27" s="26">
        <v>1966</v>
      </c>
      <c r="M27" s="67">
        <v>504</v>
      </c>
      <c r="N27" s="67"/>
      <c r="O27" s="67">
        <v>650</v>
      </c>
      <c r="P27" s="26"/>
      <c r="Q27" s="26"/>
      <c r="R27" s="27">
        <v>0.7592592592592593</v>
      </c>
      <c r="S27" s="26"/>
      <c r="T27" s="60" t="s">
        <v>2095</v>
      </c>
      <c r="U27" s="30"/>
      <c r="V27" s="26">
        <v>1405</v>
      </c>
      <c r="W27" s="28">
        <v>702.5</v>
      </c>
      <c r="X27" s="26">
        <v>68</v>
      </c>
      <c r="Y27" s="26">
        <f t="shared" si="0"/>
        <v>816</v>
      </c>
      <c r="Z27" s="71"/>
      <c r="AA27" s="9" t="s">
        <v>2102</v>
      </c>
      <c r="AB27" s="9" t="s">
        <v>2095</v>
      </c>
      <c r="AC27" s="9" t="s">
        <v>2095</v>
      </c>
      <c r="AD27" s="9" t="s">
        <v>2127</v>
      </c>
      <c r="AE27" s="26"/>
      <c r="AF27" s="9" t="s">
        <v>2129</v>
      </c>
      <c r="AG27" s="26" t="s">
        <v>2277</v>
      </c>
      <c r="AH27" s="53" t="s">
        <v>2095</v>
      </c>
      <c r="AI27" s="59">
        <v>4</v>
      </c>
      <c r="AJ27" s="26" t="s">
        <v>2130</v>
      </c>
      <c r="AK27" s="82"/>
      <c r="AL27" s="26">
        <v>243</v>
      </c>
      <c r="AM27" s="26">
        <v>4</v>
      </c>
      <c r="AN27" s="26">
        <v>5</v>
      </c>
      <c r="AO27" s="92">
        <v>1.4307129290852254</v>
      </c>
      <c r="AP27" s="26" t="s">
        <v>2250</v>
      </c>
      <c r="AQ27" s="81"/>
    </row>
    <row r="28" spans="1:43" ht="29" hidden="1" x14ac:dyDescent="0.35">
      <c r="A28" s="8">
        <v>16</v>
      </c>
      <c r="B28" s="8" t="s">
        <v>29</v>
      </c>
      <c r="C28" s="8" t="s">
        <v>848</v>
      </c>
      <c r="D28" s="8" t="s">
        <v>2265</v>
      </c>
      <c r="E28" s="8" t="s">
        <v>851</v>
      </c>
      <c r="F28" s="90" t="s">
        <v>2410</v>
      </c>
      <c r="G28" s="8">
        <v>1</v>
      </c>
      <c r="H28" s="26" t="s">
        <v>2148</v>
      </c>
      <c r="I28" s="67"/>
      <c r="J28" s="66" t="s">
        <v>36</v>
      </c>
      <c r="K28" s="202" t="s">
        <v>37</v>
      </c>
      <c r="L28" s="26">
        <v>1956</v>
      </c>
      <c r="M28" s="67">
        <v>466</v>
      </c>
      <c r="N28" s="67"/>
      <c r="O28" s="67">
        <v>390</v>
      </c>
      <c r="P28" s="26"/>
      <c r="Q28" s="26"/>
      <c r="R28" s="27">
        <v>0.67307692307692313</v>
      </c>
      <c r="S28" s="26"/>
      <c r="T28" s="60" t="s">
        <v>2107</v>
      </c>
      <c r="U28" s="30"/>
      <c r="V28" s="26">
        <v>830</v>
      </c>
      <c r="W28" s="28">
        <v>415</v>
      </c>
      <c r="X28" s="26">
        <v>70</v>
      </c>
      <c r="Y28" s="26">
        <f t="shared" si="0"/>
        <v>840</v>
      </c>
      <c r="Z28" s="71"/>
      <c r="AA28" s="9" t="s">
        <v>2125</v>
      </c>
      <c r="AB28" s="9" t="s">
        <v>2097</v>
      </c>
      <c r="AC28" s="9" t="s">
        <v>2126</v>
      </c>
      <c r="AD28" s="9" t="s">
        <v>2127</v>
      </c>
      <c r="AE28" s="26"/>
      <c r="AF28" s="9" t="s">
        <v>2095</v>
      </c>
      <c r="AG28" s="26" t="s">
        <v>2098</v>
      </c>
      <c r="AH28" s="53" t="s">
        <v>2095</v>
      </c>
      <c r="AI28" s="59">
        <v>7</v>
      </c>
      <c r="AJ28" s="26" t="s">
        <v>2130</v>
      </c>
      <c r="AK28" s="82"/>
      <c r="AL28" s="26">
        <v>208</v>
      </c>
      <c r="AM28" s="26">
        <v>2</v>
      </c>
      <c r="AN28" s="26">
        <v>7</v>
      </c>
      <c r="AO28" s="92">
        <v>0.77927554112878594</v>
      </c>
      <c r="AP28" s="26" t="s">
        <v>2250</v>
      </c>
      <c r="AQ28" s="81"/>
    </row>
    <row r="29" spans="1:43" hidden="1" x14ac:dyDescent="0.35">
      <c r="A29" s="8">
        <v>17</v>
      </c>
      <c r="B29" s="8" t="s">
        <v>29</v>
      </c>
      <c r="C29" s="8" t="s">
        <v>840</v>
      </c>
      <c r="D29" s="8" t="s">
        <v>2271</v>
      </c>
      <c r="E29" s="8" t="s">
        <v>844</v>
      </c>
      <c r="F29" s="90" t="s">
        <v>2411</v>
      </c>
      <c r="G29" s="9">
        <v>1</v>
      </c>
      <c r="H29" s="26"/>
      <c r="I29" s="67"/>
      <c r="J29" s="66" t="s">
        <v>36</v>
      </c>
      <c r="K29" s="202" t="s">
        <v>37</v>
      </c>
      <c r="L29" s="26">
        <v>1926</v>
      </c>
      <c r="M29" s="67">
        <v>208</v>
      </c>
      <c r="N29" s="67"/>
      <c r="O29" s="67" t="s">
        <v>2273</v>
      </c>
      <c r="P29" s="26"/>
      <c r="Q29" s="26"/>
      <c r="R29" s="27">
        <v>1</v>
      </c>
      <c r="S29" s="26"/>
      <c r="T29" s="60" t="s">
        <v>2095</v>
      </c>
      <c r="U29" s="30"/>
      <c r="V29" s="26">
        <v>734</v>
      </c>
      <c r="W29" s="28">
        <v>367</v>
      </c>
      <c r="X29" s="26">
        <v>27</v>
      </c>
      <c r="Y29" s="26">
        <f t="shared" si="0"/>
        <v>324</v>
      </c>
      <c r="Z29" s="71"/>
      <c r="AA29" s="9" t="s">
        <v>2116</v>
      </c>
      <c r="AB29" s="9" t="s">
        <v>2095</v>
      </c>
      <c r="AC29" s="9" t="s">
        <v>2095</v>
      </c>
      <c r="AD29" s="9" t="s">
        <v>2127</v>
      </c>
      <c r="AE29" s="26"/>
      <c r="AF29" s="9" t="s">
        <v>2129</v>
      </c>
      <c r="AG29" s="26" t="s">
        <v>2098</v>
      </c>
      <c r="AH29" s="53" t="s">
        <v>2095</v>
      </c>
      <c r="AI29" s="59">
        <v>3</v>
      </c>
      <c r="AJ29" s="26" t="s">
        <v>2130</v>
      </c>
      <c r="AK29" s="82"/>
      <c r="AL29" s="26">
        <v>496</v>
      </c>
      <c r="AM29" s="26">
        <v>1</v>
      </c>
      <c r="AN29" s="26">
        <v>9</v>
      </c>
      <c r="AO29" s="92">
        <v>0.70022928136174056</v>
      </c>
      <c r="AP29" s="26" t="s">
        <v>2274</v>
      </c>
      <c r="AQ29" s="81"/>
    </row>
    <row r="30" spans="1:43" ht="29" hidden="1" x14ac:dyDescent="0.35">
      <c r="A30" s="8">
        <v>19</v>
      </c>
      <c r="B30" s="8" t="s">
        <v>29</v>
      </c>
      <c r="C30" s="8" t="s">
        <v>685</v>
      </c>
      <c r="D30" s="8" t="s">
        <v>2283</v>
      </c>
      <c r="E30" s="8" t="s">
        <v>689</v>
      </c>
      <c r="F30" s="90" t="s">
        <v>2412</v>
      </c>
      <c r="G30" s="9">
        <v>1</v>
      </c>
      <c r="H30" s="26" t="s">
        <v>2105</v>
      </c>
      <c r="I30" s="67"/>
      <c r="J30" s="66" t="s">
        <v>62</v>
      </c>
      <c r="K30" s="202" t="s">
        <v>37</v>
      </c>
      <c r="L30" s="26">
        <v>2012</v>
      </c>
      <c r="M30" s="67">
        <v>201</v>
      </c>
      <c r="N30" s="67"/>
      <c r="O30" s="67">
        <v>550</v>
      </c>
      <c r="P30" s="26"/>
      <c r="Q30" s="26"/>
      <c r="R30" s="27">
        <v>1</v>
      </c>
      <c r="S30" s="26"/>
      <c r="T30" s="60" t="s">
        <v>2107</v>
      </c>
      <c r="U30" s="30"/>
      <c r="V30" s="26">
        <v>1204</v>
      </c>
      <c r="W30" s="28">
        <v>602</v>
      </c>
      <c r="X30" s="26">
        <v>53</v>
      </c>
      <c r="Y30" s="26">
        <f t="shared" si="0"/>
        <v>636</v>
      </c>
      <c r="Z30" s="71"/>
      <c r="AA30" s="9" t="s">
        <v>2102</v>
      </c>
      <c r="AB30" s="9" t="s">
        <v>2095</v>
      </c>
      <c r="AC30" s="9" t="s">
        <v>2126</v>
      </c>
      <c r="AD30" s="9" t="s">
        <v>2127</v>
      </c>
      <c r="AE30" s="26"/>
      <c r="AF30" s="9" t="s">
        <v>2095</v>
      </c>
      <c r="AG30" s="26" t="s">
        <v>2098</v>
      </c>
      <c r="AH30" s="53" t="s">
        <v>2095</v>
      </c>
      <c r="AI30" s="59">
        <v>6</v>
      </c>
      <c r="AJ30" s="26" t="s">
        <v>2130</v>
      </c>
      <c r="AK30" s="82"/>
      <c r="AL30" s="26">
        <v>566</v>
      </c>
      <c r="AM30" s="26">
        <v>0</v>
      </c>
      <c r="AN30" s="26">
        <v>7</v>
      </c>
      <c r="AO30" s="92">
        <v>2.0191223219318184</v>
      </c>
      <c r="AP30" s="26" t="s">
        <v>2280</v>
      </c>
      <c r="AQ30" s="81"/>
    </row>
    <row r="31" spans="1:43" ht="29" hidden="1" x14ac:dyDescent="0.35">
      <c r="A31" s="8">
        <v>6</v>
      </c>
      <c r="B31" s="8" t="s">
        <v>1649</v>
      </c>
      <c r="C31" s="8" t="s">
        <v>1687</v>
      </c>
      <c r="D31" s="8" t="s">
        <v>2513</v>
      </c>
      <c r="E31" s="9" t="s">
        <v>1690</v>
      </c>
      <c r="F31" s="90" t="s">
        <v>2395</v>
      </c>
      <c r="G31" s="8" t="s">
        <v>2094</v>
      </c>
      <c r="H31" s="26"/>
      <c r="I31" s="67"/>
      <c r="J31" s="66" t="s">
        <v>486</v>
      </c>
      <c r="K31" s="202" t="s">
        <v>44</v>
      </c>
      <c r="L31" s="26">
        <v>1926</v>
      </c>
      <c r="M31" s="67">
        <v>250</v>
      </c>
      <c r="N31" s="67"/>
      <c r="O31" s="67">
        <v>250</v>
      </c>
      <c r="P31" s="26"/>
      <c r="Q31" s="26"/>
      <c r="R31" s="27">
        <v>0.24</v>
      </c>
      <c r="S31" s="26"/>
      <c r="T31" s="60" t="s">
        <v>2095</v>
      </c>
      <c r="U31" s="30"/>
      <c r="V31" s="26">
        <v>923</v>
      </c>
      <c r="W31" s="28">
        <v>461.5</v>
      </c>
      <c r="X31" s="26">
        <v>52</v>
      </c>
      <c r="Y31" s="26">
        <f t="shared" si="0"/>
        <v>624</v>
      </c>
      <c r="Z31" s="71"/>
      <c r="AA31" s="9" t="s">
        <v>2125</v>
      </c>
      <c r="AB31" s="9" t="s">
        <v>2097</v>
      </c>
      <c r="AC31" s="9" t="s">
        <v>2095</v>
      </c>
      <c r="AD31" s="9" t="s">
        <v>2095</v>
      </c>
      <c r="AE31" s="26"/>
      <c r="AF31" s="9" t="s">
        <v>2095</v>
      </c>
      <c r="AG31" s="26" t="s">
        <v>2098</v>
      </c>
      <c r="AH31" s="53" t="s">
        <v>2095</v>
      </c>
      <c r="AI31" s="59">
        <v>5</v>
      </c>
      <c r="AJ31" s="26" t="s">
        <v>2099</v>
      </c>
      <c r="AK31" s="82"/>
      <c r="AL31" s="26">
        <v>227</v>
      </c>
      <c r="AM31" s="26">
        <v>5</v>
      </c>
      <c r="AN31" s="26">
        <v>14</v>
      </c>
      <c r="AO31" s="92">
        <v>0.33015175813257575</v>
      </c>
      <c r="AP31" s="26" t="s">
        <v>2173</v>
      </c>
      <c r="AQ31" s="81"/>
    </row>
    <row r="32" spans="1:43" hidden="1" x14ac:dyDescent="0.35">
      <c r="A32" s="8">
        <v>21</v>
      </c>
      <c r="B32" s="8" t="s">
        <v>29</v>
      </c>
      <c r="C32" s="8" t="s">
        <v>587</v>
      </c>
      <c r="D32" s="8" t="s">
        <v>2296</v>
      </c>
      <c r="E32" s="8" t="s">
        <v>590</v>
      </c>
      <c r="F32" s="90" t="s">
        <v>2413</v>
      </c>
      <c r="G32" s="9">
        <v>1</v>
      </c>
      <c r="H32" s="26" t="s">
        <v>2148</v>
      </c>
      <c r="I32" s="67"/>
      <c r="J32" s="66" t="s">
        <v>62</v>
      </c>
      <c r="K32" s="202" t="s">
        <v>37</v>
      </c>
      <c r="L32" s="26">
        <v>1929</v>
      </c>
      <c r="M32" s="67">
        <v>540</v>
      </c>
      <c r="N32" s="67"/>
      <c r="O32" s="67">
        <v>682</v>
      </c>
      <c r="P32" s="26"/>
      <c r="Q32" s="26"/>
      <c r="R32" s="27">
        <v>0.94915254237288138</v>
      </c>
      <c r="S32" s="26"/>
      <c r="T32" s="60" t="s">
        <v>2095</v>
      </c>
      <c r="U32" s="30"/>
      <c r="V32" s="26">
        <v>1230</v>
      </c>
      <c r="W32" s="28">
        <v>615</v>
      </c>
      <c r="X32" s="26">
        <v>63</v>
      </c>
      <c r="Y32" s="26">
        <f t="shared" si="0"/>
        <v>756</v>
      </c>
      <c r="Z32" s="71"/>
      <c r="AA32" s="9" t="s">
        <v>2125</v>
      </c>
      <c r="AB32" s="9" t="s">
        <v>2095</v>
      </c>
      <c r="AC32" s="9" t="s">
        <v>2095</v>
      </c>
      <c r="AD32" s="9" t="s">
        <v>2127</v>
      </c>
      <c r="AE32" s="26"/>
      <c r="AF32" s="9" t="s">
        <v>2129</v>
      </c>
      <c r="AG32" s="26" t="s">
        <v>2277</v>
      </c>
      <c r="AH32" s="53" t="s">
        <v>2095</v>
      </c>
      <c r="AI32" s="59">
        <v>4</v>
      </c>
      <c r="AJ32" s="26" t="s">
        <v>2130</v>
      </c>
      <c r="AK32" s="82"/>
      <c r="AL32" s="26">
        <v>89</v>
      </c>
      <c r="AM32" s="26">
        <v>2</v>
      </c>
      <c r="AN32" s="26">
        <v>3</v>
      </c>
      <c r="AO32" s="92">
        <v>1.8345778168087121</v>
      </c>
      <c r="AP32" s="26" t="s">
        <v>2298</v>
      </c>
      <c r="AQ32" s="81"/>
    </row>
    <row r="33" spans="1:43" hidden="1" x14ac:dyDescent="0.35">
      <c r="A33" s="8">
        <v>22</v>
      </c>
      <c r="B33" s="8" t="s">
        <v>29</v>
      </c>
      <c r="C33" s="8" t="s">
        <v>551</v>
      </c>
      <c r="D33" s="8" t="s">
        <v>2303</v>
      </c>
      <c r="E33" s="8" t="s">
        <v>554</v>
      </c>
      <c r="F33" s="90" t="s">
        <v>2414</v>
      </c>
      <c r="G33" s="9">
        <v>1</v>
      </c>
      <c r="H33" s="26" t="s">
        <v>2148</v>
      </c>
      <c r="I33" s="67"/>
      <c r="J33" s="66" t="s">
        <v>55</v>
      </c>
      <c r="K33" s="202" t="s">
        <v>44</v>
      </c>
      <c r="L33" s="26">
        <v>1907</v>
      </c>
      <c r="M33" s="67">
        <v>545</v>
      </c>
      <c r="N33" s="67"/>
      <c r="O33" s="67">
        <v>370</v>
      </c>
      <c r="P33" s="26"/>
      <c r="Q33" s="26"/>
      <c r="R33" s="27">
        <v>0.92063492063492058</v>
      </c>
      <c r="S33" s="26"/>
      <c r="T33" s="60" t="s">
        <v>2095</v>
      </c>
      <c r="U33" s="30"/>
      <c r="V33" s="26">
        <v>1097</v>
      </c>
      <c r="W33" s="28">
        <v>548.5</v>
      </c>
      <c r="X33" s="26">
        <v>79</v>
      </c>
      <c r="Y33" s="26">
        <f t="shared" si="0"/>
        <v>948</v>
      </c>
      <c r="Z33" s="71"/>
      <c r="AA33" s="9" t="s">
        <v>2096</v>
      </c>
      <c r="AB33" s="9" t="s">
        <v>2097</v>
      </c>
      <c r="AC33" s="9" t="s">
        <v>2095</v>
      </c>
      <c r="AD33" s="9" t="s">
        <v>2127</v>
      </c>
      <c r="AE33" s="26"/>
      <c r="AF33" s="9" t="s">
        <v>2095</v>
      </c>
      <c r="AG33" s="26" t="s">
        <v>2098</v>
      </c>
      <c r="AH33" s="53" t="s">
        <v>2095</v>
      </c>
      <c r="AI33" s="59">
        <v>5</v>
      </c>
      <c r="AJ33" s="26" t="s">
        <v>2130</v>
      </c>
      <c r="AK33" s="82"/>
      <c r="AL33" s="26">
        <v>213</v>
      </c>
      <c r="AM33" s="26">
        <v>3</v>
      </c>
      <c r="AN33" s="26">
        <v>12</v>
      </c>
      <c r="AO33" s="92">
        <v>1.1312139712878788</v>
      </c>
      <c r="AP33" s="26" t="s">
        <v>2305</v>
      </c>
      <c r="AQ33" s="81"/>
    </row>
    <row r="34" spans="1:43" hidden="1" x14ac:dyDescent="0.35">
      <c r="A34" s="8">
        <v>23</v>
      </c>
      <c r="B34" s="8" t="s">
        <v>29</v>
      </c>
      <c r="C34" s="8" t="s">
        <v>506</v>
      </c>
      <c r="D34" s="8" t="s">
        <v>2312</v>
      </c>
      <c r="E34" s="8" t="s">
        <v>509</v>
      </c>
      <c r="F34" s="90" t="s">
        <v>2415</v>
      </c>
      <c r="G34" s="9">
        <v>1</v>
      </c>
      <c r="H34" s="26" t="s">
        <v>2148</v>
      </c>
      <c r="I34" s="67"/>
      <c r="J34" s="66" t="s">
        <v>36</v>
      </c>
      <c r="K34" s="202" t="s">
        <v>37</v>
      </c>
      <c r="L34" s="26">
        <v>1993</v>
      </c>
      <c r="M34" s="67">
        <v>300</v>
      </c>
      <c r="N34" s="67" t="s">
        <v>2256</v>
      </c>
      <c r="O34" s="67">
        <v>188</v>
      </c>
      <c r="P34" s="26"/>
      <c r="Q34" s="26" t="s">
        <v>2106</v>
      </c>
      <c r="R34" s="27">
        <v>1</v>
      </c>
      <c r="S34" s="26"/>
      <c r="T34" s="60" t="s">
        <v>2095</v>
      </c>
      <c r="U34" s="30"/>
      <c r="V34" s="26">
        <v>824</v>
      </c>
      <c r="W34" s="28">
        <v>412</v>
      </c>
      <c r="X34" s="26">
        <v>40</v>
      </c>
      <c r="Y34" s="26">
        <f t="shared" si="0"/>
        <v>480</v>
      </c>
      <c r="Z34" s="71"/>
      <c r="AA34" s="9" t="s">
        <v>2125</v>
      </c>
      <c r="AB34" s="9" t="s">
        <v>2097</v>
      </c>
      <c r="AC34" s="9" t="s">
        <v>2095</v>
      </c>
      <c r="AD34" s="9" t="s">
        <v>2127</v>
      </c>
      <c r="AE34" s="26"/>
      <c r="AF34" s="9" t="s">
        <v>2095</v>
      </c>
      <c r="AG34" s="26" t="s">
        <v>2098</v>
      </c>
      <c r="AH34" s="53" t="s">
        <v>2095</v>
      </c>
      <c r="AI34" s="59">
        <v>6</v>
      </c>
      <c r="AJ34" s="26" t="s">
        <v>2130</v>
      </c>
      <c r="AK34" s="82"/>
      <c r="AL34" s="26">
        <v>486</v>
      </c>
      <c r="AM34" s="26">
        <v>1</v>
      </c>
      <c r="AN34" s="26">
        <v>9</v>
      </c>
      <c r="AO34" s="92">
        <v>0.97951703155113445</v>
      </c>
      <c r="AP34" s="26" t="s">
        <v>2270</v>
      </c>
      <c r="AQ34" s="81"/>
    </row>
    <row r="35" spans="1:43" hidden="1" x14ac:dyDescent="0.35">
      <c r="A35" s="8">
        <v>23</v>
      </c>
      <c r="B35" s="8" t="s">
        <v>29</v>
      </c>
      <c r="C35" s="8" t="s">
        <v>535</v>
      </c>
      <c r="D35" s="8" t="s">
        <v>2314</v>
      </c>
      <c r="E35" s="8" t="s">
        <v>539</v>
      </c>
      <c r="F35" s="90" t="s">
        <v>2411</v>
      </c>
      <c r="G35" s="9">
        <v>1</v>
      </c>
      <c r="H35" s="26" t="s">
        <v>2105</v>
      </c>
      <c r="I35" s="67"/>
      <c r="J35" s="66" t="s">
        <v>62</v>
      </c>
      <c r="K35" s="202" t="s">
        <v>37</v>
      </c>
      <c r="L35" s="26">
        <v>2002</v>
      </c>
      <c r="M35" s="67">
        <v>162</v>
      </c>
      <c r="N35" s="67"/>
      <c r="O35" s="67">
        <v>360</v>
      </c>
      <c r="P35" s="26"/>
      <c r="Q35" s="26"/>
      <c r="R35" s="27">
        <v>1</v>
      </c>
      <c r="S35" s="26"/>
      <c r="T35" s="60" t="s">
        <v>2107</v>
      </c>
      <c r="U35" s="30"/>
      <c r="V35" s="26">
        <v>1109</v>
      </c>
      <c r="W35" s="28">
        <v>554.5</v>
      </c>
      <c r="X35" s="26">
        <v>54</v>
      </c>
      <c r="Y35" s="26">
        <f t="shared" si="0"/>
        <v>648</v>
      </c>
      <c r="Z35" s="71"/>
      <c r="AA35" s="9" t="s">
        <v>2125</v>
      </c>
      <c r="AB35" s="9" t="s">
        <v>2097</v>
      </c>
      <c r="AC35" s="9" t="s">
        <v>2095</v>
      </c>
      <c r="AD35" s="9" t="s">
        <v>2127</v>
      </c>
      <c r="AE35" s="26"/>
      <c r="AF35" s="9" t="s">
        <v>2095</v>
      </c>
      <c r="AG35" s="26" t="s">
        <v>2098</v>
      </c>
      <c r="AH35" s="53" t="s">
        <v>2095</v>
      </c>
      <c r="AI35" s="59">
        <v>6</v>
      </c>
      <c r="AJ35" s="26" t="s">
        <v>2130</v>
      </c>
      <c r="AK35" s="82"/>
      <c r="AL35" s="26">
        <v>486</v>
      </c>
      <c r="AM35" s="26">
        <v>2</v>
      </c>
      <c r="AN35" s="26">
        <v>8</v>
      </c>
      <c r="AO35" s="92">
        <v>0.79224360406250005</v>
      </c>
      <c r="AP35" s="26" t="s">
        <v>2280</v>
      </c>
      <c r="AQ35" s="81"/>
    </row>
    <row r="36" spans="1:43" hidden="1" x14ac:dyDescent="0.35">
      <c r="A36" s="8">
        <v>24</v>
      </c>
      <c r="B36" s="8" t="s">
        <v>145</v>
      </c>
      <c r="C36" s="8" t="s">
        <v>448</v>
      </c>
      <c r="D36" s="8" t="s">
        <v>2316</v>
      </c>
      <c r="E36" s="8" t="s">
        <v>451</v>
      </c>
      <c r="F36" s="90" t="s">
        <v>2416</v>
      </c>
      <c r="G36" s="9">
        <v>1</v>
      </c>
      <c r="H36" s="26"/>
      <c r="I36" s="67"/>
      <c r="J36" s="66" t="s">
        <v>36</v>
      </c>
      <c r="K36" s="202" t="s">
        <v>37</v>
      </c>
      <c r="L36" s="26">
        <v>1924</v>
      </c>
      <c r="M36" s="67">
        <v>350</v>
      </c>
      <c r="N36" s="67"/>
      <c r="O36" s="67">
        <v>181</v>
      </c>
      <c r="P36" s="26"/>
      <c r="Q36" s="26"/>
      <c r="R36" s="27">
        <v>0.51136363636363635</v>
      </c>
      <c r="S36" s="26"/>
      <c r="T36" s="60" t="s">
        <v>2095</v>
      </c>
      <c r="U36" s="30"/>
      <c r="V36" s="26">
        <v>1653</v>
      </c>
      <c r="W36" s="28">
        <v>826.5</v>
      </c>
      <c r="X36" s="26">
        <v>75</v>
      </c>
      <c r="Y36" s="26">
        <f t="shared" si="0"/>
        <v>900</v>
      </c>
      <c r="Z36" s="71"/>
      <c r="AA36" s="9" t="s">
        <v>2096</v>
      </c>
      <c r="AB36" s="9" t="s">
        <v>2097</v>
      </c>
      <c r="AC36" s="9" t="s">
        <v>2095</v>
      </c>
      <c r="AD36" s="9" t="s">
        <v>2127</v>
      </c>
      <c r="AE36" s="26"/>
      <c r="AF36" s="9" t="s">
        <v>2095</v>
      </c>
      <c r="AG36" s="26" t="s">
        <v>2277</v>
      </c>
      <c r="AH36" s="53" t="s">
        <v>2095</v>
      </c>
      <c r="AI36" s="59">
        <v>5</v>
      </c>
      <c r="AJ36" s="26" t="s">
        <v>2130</v>
      </c>
      <c r="AK36" s="82"/>
      <c r="AL36" s="26">
        <v>271</v>
      </c>
      <c r="AM36" s="26">
        <v>2</v>
      </c>
      <c r="AN36" s="26">
        <v>4</v>
      </c>
      <c r="AO36" s="92">
        <v>1.0492564819867405</v>
      </c>
      <c r="AP36" s="26" t="s">
        <v>2318</v>
      </c>
      <c r="AQ36" s="81"/>
    </row>
    <row r="37" spans="1:43" ht="29" hidden="1" x14ac:dyDescent="0.35">
      <c r="A37" s="8">
        <v>27</v>
      </c>
      <c r="B37" s="8" t="s">
        <v>145</v>
      </c>
      <c r="C37" s="8" t="s">
        <v>291</v>
      </c>
      <c r="D37" s="8" t="s">
        <v>2335</v>
      </c>
      <c r="E37" s="8" t="s">
        <v>294</v>
      </c>
      <c r="F37" s="90" t="s">
        <v>2417</v>
      </c>
      <c r="G37" s="8">
        <v>1</v>
      </c>
      <c r="H37" s="26"/>
      <c r="I37" s="67"/>
      <c r="J37" s="66" t="s">
        <v>55</v>
      </c>
      <c r="K37" s="202" t="s">
        <v>44</v>
      </c>
      <c r="L37" s="26">
        <v>1925</v>
      </c>
      <c r="M37" s="67">
        <v>450</v>
      </c>
      <c r="N37" s="67"/>
      <c r="O37" s="67">
        <v>480</v>
      </c>
      <c r="P37" s="26"/>
      <c r="Q37" s="26"/>
      <c r="R37" s="27">
        <v>0.58064516129032262</v>
      </c>
      <c r="S37" s="26"/>
      <c r="T37" s="60" t="s">
        <v>2107</v>
      </c>
      <c r="U37" s="30"/>
      <c r="V37" s="26">
        <v>969</v>
      </c>
      <c r="W37" s="28">
        <v>484.5</v>
      </c>
      <c r="X37" s="26">
        <v>45</v>
      </c>
      <c r="Y37" s="26">
        <f t="shared" si="0"/>
        <v>540</v>
      </c>
      <c r="Z37" s="71"/>
      <c r="AA37" s="9" t="s">
        <v>2125</v>
      </c>
      <c r="AB37" s="9" t="s">
        <v>2097</v>
      </c>
      <c r="AC37" s="9" t="s">
        <v>2126</v>
      </c>
      <c r="AD37" s="9" t="s">
        <v>2127</v>
      </c>
      <c r="AE37" s="26"/>
      <c r="AF37" s="9" t="s">
        <v>2095</v>
      </c>
      <c r="AG37" s="26" t="s">
        <v>2098</v>
      </c>
      <c r="AH37" s="53" t="s">
        <v>2095</v>
      </c>
      <c r="AI37" s="59">
        <v>7</v>
      </c>
      <c r="AJ37" s="26" t="s">
        <v>2130</v>
      </c>
      <c r="AK37" s="82"/>
      <c r="AL37" s="26">
        <v>311</v>
      </c>
      <c r="AM37" s="26">
        <v>2</v>
      </c>
      <c r="AN37" s="26">
        <v>3</v>
      </c>
      <c r="AO37" s="92">
        <v>2.1938950549621214</v>
      </c>
      <c r="AP37" s="26" t="s">
        <v>2337</v>
      </c>
      <c r="AQ37" s="81"/>
    </row>
    <row r="38" spans="1:43" ht="43.5" hidden="1" x14ac:dyDescent="0.35">
      <c r="A38" s="8">
        <v>27</v>
      </c>
      <c r="B38" s="8" t="s">
        <v>145</v>
      </c>
      <c r="C38" s="8" t="s">
        <v>338</v>
      </c>
      <c r="D38" s="8" t="s">
        <v>2338</v>
      </c>
      <c r="E38" s="8" t="s">
        <v>342</v>
      </c>
      <c r="F38" s="90" t="s">
        <v>2418</v>
      </c>
      <c r="G38" s="9">
        <v>1</v>
      </c>
      <c r="H38" s="26"/>
      <c r="I38" s="67"/>
      <c r="J38" s="66" t="s">
        <v>55</v>
      </c>
      <c r="K38" s="202" t="s">
        <v>44</v>
      </c>
      <c r="L38" s="26">
        <v>1973</v>
      </c>
      <c r="M38" s="67">
        <v>704</v>
      </c>
      <c r="N38" s="67"/>
      <c r="O38" s="67">
        <v>400</v>
      </c>
      <c r="P38" s="26"/>
      <c r="Q38" s="26"/>
      <c r="R38" s="27">
        <v>0.74814814814814812</v>
      </c>
      <c r="S38" s="26"/>
      <c r="T38" s="60" t="s">
        <v>2095</v>
      </c>
      <c r="U38" s="30"/>
      <c r="V38" s="26">
        <v>2893</v>
      </c>
      <c r="W38" s="28">
        <v>1446.5</v>
      </c>
      <c r="X38" s="26">
        <v>119</v>
      </c>
      <c r="Y38" s="26">
        <f t="shared" si="0"/>
        <v>1428</v>
      </c>
      <c r="Z38" s="71"/>
      <c r="AA38" s="9" t="s">
        <v>2102</v>
      </c>
      <c r="AB38" s="9" t="s">
        <v>2095</v>
      </c>
      <c r="AC38" s="9" t="s">
        <v>2126</v>
      </c>
      <c r="AD38" s="9" t="s">
        <v>2127</v>
      </c>
      <c r="AE38" s="26"/>
      <c r="AF38" s="9" t="s">
        <v>2129</v>
      </c>
      <c r="AG38" s="26" t="s">
        <v>2098</v>
      </c>
      <c r="AH38" s="53" t="s">
        <v>2201</v>
      </c>
      <c r="AI38" s="59">
        <v>6</v>
      </c>
      <c r="AJ38" s="26" t="s">
        <v>2130</v>
      </c>
      <c r="AK38" s="82"/>
      <c r="AL38" s="26">
        <v>311</v>
      </c>
      <c r="AM38" s="26">
        <v>2</v>
      </c>
      <c r="AN38" s="26">
        <v>5</v>
      </c>
      <c r="AO38" s="92">
        <v>3.8786087672158902</v>
      </c>
      <c r="AP38" s="26" t="s">
        <v>2337</v>
      </c>
      <c r="AQ38" s="81"/>
    </row>
    <row r="39" spans="1:43" ht="29" hidden="1" x14ac:dyDescent="0.35">
      <c r="A39" s="8">
        <v>27</v>
      </c>
      <c r="B39" s="8" t="s">
        <v>145</v>
      </c>
      <c r="C39" s="8" t="s">
        <v>302</v>
      </c>
      <c r="D39" s="8" t="s">
        <v>2514</v>
      </c>
      <c r="E39" s="8" t="s">
        <v>305</v>
      </c>
      <c r="F39" s="90" t="s">
        <v>2515</v>
      </c>
      <c r="G39" s="9" t="s">
        <v>2516</v>
      </c>
      <c r="H39" s="26"/>
      <c r="I39" s="67"/>
      <c r="J39" s="66" t="s">
        <v>55</v>
      </c>
      <c r="K39" s="202" t="s">
        <v>44</v>
      </c>
      <c r="L39" s="26">
        <v>1973</v>
      </c>
      <c r="M39" s="67">
        <v>560</v>
      </c>
      <c r="N39" s="67"/>
      <c r="O39" s="67">
        <v>380</v>
      </c>
      <c r="P39" s="26"/>
      <c r="Q39" s="26"/>
      <c r="R39" s="27">
        <v>0.87012987012987009</v>
      </c>
      <c r="S39" s="26"/>
      <c r="T39" s="60" t="s">
        <v>2095</v>
      </c>
      <c r="U39" s="30"/>
      <c r="V39" s="26">
        <v>1344</v>
      </c>
      <c r="W39" s="28">
        <v>672</v>
      </c>
      <c r="X39" s="26">
        <v>72</v>
      </c>
      <c r="Y39" s="26">
        <f t="shared" si="0"/>
        <v>864</v>
      </c>
      <c r="Z39" s="71"/>
      <c r="AA39" s="9" t="s">
        <v>2125</v>
      </c>
      <c r="AB39" s="9" t="s">
        <v>2095</v>
      </c>
      <c r="AC39" s="9" t="s">
        <v>2095</v>
      </c>
      <c r="AD39" s="9" t="s">
        <v>2127</v>
      </c>
      <c r="AE39" s="26" t="s">
        <v>2512</v>
      </c>
      <c r="AF39" s="9" t="s">
        <v>2129</v>
      </c>
      <c r="AG39" s="26" t="s">
        <v>2098</v>
      </c>
      <c r="AH39" s="53" t="s">
        <v>2095</v>
      </c>
      <c r="AI39" s="59">
        <v>4</v>
      </c>
      <c r="AJ39" s="26" t="s">
        <v>2130</v>
      </c>
      <c r="AK39" s="82"/>
      <c r="AL39" s="26">
        <v>311</v>
      </c>
      <c r="AM39" s="26">
        <v>1</v>
      </c>
      <c r="AN39" s="26">
        <v>3</v>
      </c>
      <c r="AO39" s="92">
        <v>0.41226253798295459</v>
      </c>
      <c r="AP39" s="26" t="s">
        <v>2337</v>
      </c>
      <c r="AQ39" s="81"/>
    </row>
    <row r="40" spans="1:43" ht="29" hidden="1" x14ac:dyDescent="0.35">
      <c r="A40" s="8">
        <v>28</v>
      </c>
      <c r="B40" s="8" t="s">
        <v>145</v>
      </c>
      <c r="C40" s="8" t="s">
        <v>249</v>
      </c>
      <c r="D40" s="8" t="s">
        <v>2344</v>
      </c>
      <c r="E40" s="8" t="s">
        <v>252</v>
      </c>
      <c r="F40" s="90" t="s">
        <v>2419</v>
      </c>
      <c r="G40" s="9">
        <v>1</v>
      </c>
      <c r="H40" s="26"/>
      <c r="I40" s="67"/>
      <c r="J40" s="66" t="s">
        <v>55</v>
      </c>
      <c r="K40" s="202" t="s">
        <v>44</v>
      </c>
      <c r="L40" s="26">
        <v>1967</v>
      </c>
      <c r="M40" s="67">
        <v>470</v>
      </c>
      <c r="N40" s="67"/>
      <c r="O40" s="67">
        <v>220</v>
      </c>
      <c r="P40" s="26"/>
      <c r="Q40" s="26"/>
      <c r="R40" s="27">
        <v>0.87671232876712324</v>
      </c>
      <c r="S40" s="26"/>
      <c r="T40" s="60" t="s">
        <v>2095</v>
      </c>
      <c r="U40" s="30"/>
      <c r="V40" s="26">
        <v>1443</v>
      </c>
      <c r="W40" s="28">
        <v>721.5</v>
      </c>
      <c r="X40" s="26">
        <v>59</v>
      </c>
      <c r="Y40" s="26">
        <f t="shared" si="0"/>
        <v>708</v>
      </c>
      <c r="Z40" s="71"/>
      <c r="AA40" s="9" t="s">
        <v>2171</v>
      </c>
      <c r="AB40" s="9" t="s">
        <v>2095</v>
      </c>
      <c r="AC40" s="9" t="s">
        <v>2126</v>
      </c>
      <c r="AD40" s="9" t="s">
        <v>2127</v>
      </c>
      <c r="AE40" s="26"/>
      <c r="AF40" s="9" t="s">
        <v>2095</v>
      </c>
      <c r="AG40" s="26" t="s">
        <v>2098</v>
      </c>
      <c r="AH40" s="53" t="s">
        <v>2095</v>
      </c>
      <c r="AI40" s="59">
        <v>5</v>
      </c>
      <c r="AJ40" s="26" t="s">
        <v>2130</v>
      </c>
      <c r="AK40" s="82"/>
      <c r="AL40" s="26">
        <v>260</v>
      </c>
      <c r="AM40" s="26">
        <v>0</v>
      </c>
      <c r="AN40" s="26">
        <v>5</v>
      </c>
      <c r="AO40" s="92">
        <v>2.8067478126893941</v>
      </c>
      <c r="AP40" s="26" t="s">
        <v>2346</v>
      </c>
      <c r="AQ40" s="81"/>
    </row>
    <row r="41" spans="1:43" ht="29" hidden="1" x14ac:dyDescent="0.35">
      <c r="A41" s="8">
        <v>5</v>
      </c>
      <c r="B41" s="8" t="s">
        <v>1649</v>
      </c>
      <c r="C41" s="8" t="s">
        <v>1778</v>
      </c>
      <c r="D41" s="8" t="s">
        <v>2517</v>
      </c>
      <c r="E41" s="9" t="s">
        <v>1781</v>
      </c>
      <c r="F41" s="90" t="s">
        <v>2518</v>
      </c>
      <c r="G41" s="9" t="s">
        <v>2511</v>
      </c>
      <c r="H41" s="26" t="s">
        <v>2124</v>
      </c>
      <c r="I41" s="67"/>
      <c r="J41" s="66" t="s">
        <v>36</v>
      </c>
      <c r="K41" s="202" t="s">
        <v>37</v>
      </c>
      <c r="L41" s="26">
        <v>1969</v>
      </c>
      <c r="M41" s="67">
        <v>300</v>
      </c>
      <c r="N41" s="67"/>
      <c r="O41" s="67" t="e">
        <v>#N/A</v>
      </c>
      <c r="P41" s="26"/>
      <c r="Q41" s="26"/>
      <c r="R41" s="27">
        <v>0.26315789473684209</v>
      </c>
      <c r="S41" s="26"/>
      <c r="T41" s="60" t="s">
        <v>2095</v>
      </c>
      <c r="U41" s="30"/>
      <c r="V41" s="26">
        <v>687</v>
      </c>
      <c r="W41" s="28">
        <v>343.5</v>
      </c>
      <c r="X41" s="26">
        <v>45</v>
      </c>
      <c r="Y41" s="26">
        <f t="shared" si="0"/>
        <v>540</v>
      </c>
      <c r="Z41" s="71"/>
      <c r="AA41" s="9" t="s">
        <v>2096</v>
      </c>
      <c r="AB41" s="9" t="s">
        <v>2097</v>
      </c>
      <c r="AC41" s="9" t="s">
        <v>2126</v>
      </c>
      <c r="AD41" s="9" t="s">
        <v>2127</v>
      </c>
      <c r="AE41" s="26" t="s">
        <v>2165</v>
      </c>
      <c r="AF41" s="9" t="s">
        <v>2095</v>
      </c>
      <c r="AG41" s="14" t="s">
        <v>2095</v>
      </c>
      <c r="AH41" s="53" t="s">
        <v>2095</v>
      </c>
      <c r="AI41" s="59">
        <v>4</v>
      </c>
      <c r="AJ41" s="26" t="s">
        <v>2127</v>
      </c>
      <c r="AK41" s="82"/>
      <c r="AL41" s="26">
        <v>318</v>
      </c>
      <c r="AM41" s="26">
        <v>4</v>
      </c>
      <c r="AN41" s="26">
        <v>14</v>
      </c>
      <c r="AO41" s="92">
        <v>0.71311057696969704</v>
      </c>
      <c r="AP41" s="26" t="s">
        <v>2473</v>
      </c>
      <c r="AQ41" s="81"/>
    </row>
    <row r="42" spans="1:43" ht="29" hidden="1" x14ac:dyDescent="0.35">
      <c r="A42" s="8">
        <v>10</v>
      </c>
      <c r="B42" s="8" t="s">
        <v>1083</v>
      </c>
      <c r="C42" s="8" t="s">
        <v>1327</v>
      </c>
      <c r="D42" s="8" t="s">
        <v>2208</v>
      </c>
      <c r="E42" s="9" t="s">
        <v>1330</v>
      </c>
      <c r="F42" s="90" t="s">
        <v>2420</v>
      </c>
      <c r="G42" s="9">
        <v>2</v>
      </c>
      <c r="H42" s="26" t="s">
        <v>2137</v>
      </c>
      <c r="I42" s="67"/>
      <c r="J42" s="66" t="s">
        <v>62</v>
      </c>
      <c r="K42" s="202" t="s">
        <v>37</v>
      </c>
      <c r="L42" s="26">
        <v>1994</v>
      </c>
      <c r="M42" s="67">
        <v>600</v>
      </c>
      <c r="N42" s="67"/>
      <c r="O42" s="67">
        <v>384</v>
      </c>
      <c r="P42" s="26"/>
      <c r="Q42" s="26"/>
      <c r="R42" s="27">
        <v>1</v>
      </c>
      <c r="S42" s="26"/>
      <c r="T42" s="60" t="s">
        <v>2107</v>
      </c>
      <c r="U42" s="30"/>
      <c r="V42" s="26">
        <v>1522</v>
      </c>
      <c r="W42" s="28">
        <v>761</v>
      </c>
      <c r="X42" s="26">
        <v>73</v>
      </c>
      <c r="Y42" s="26">
        <f t="shared" si="0"/>
        <v>876</v>
      </c>
      <c r="Z42" s="71"/>
      <c r="AA42" s="9" t="s">
        <v>2125</v>
      </c>
      <c r="AB42" s="9" t="s">
        <v>2095</v>
      </c>
      <c r="AC42" s="9" t="s">
        <v>2126</v>
      </c>
      <c r="AD42" s="9" t="s">
        <v>2127</v>
      </c>
      <c r="AE42" s="26" t="s">
        <v>2182</v>
      </c>
      <c r="AF42" s="9" t="s">
        <v>2095</v>
      </c>
      <c r="AG42" s="14" t="s">
        <v>2095</v>
      </c>
      <c r="AH42" s="53" t="s">
        <v>2095</v>
      </c>
      <c r="AI42" s="59">
        <v>4</v>
      </c>
      <c r="AJ42" s="26" t="s">
        <v>2127</v>
      </c>
      <c r="AK42" s="82"/>
      <c r="AL42" s="26">
        <v>822</v>
      </c>
      <c r="AM42" s="26">
        <v>5</v>
      </c>
      <c r="AN42" s="26">
        <v>13</v>
      </c>
      <c r="AO42" s="92">
        <v>0.49826376976893749</v>
      </c>
      <c r="AP42" s="26" t="s">
        <v>2177</v>
      </c>
      <c r="AQ42" s="81"/>
    </row>
    <row r="43" spans="1:43" ht="29" hidden="1" x14ac:dyDescent="0.35">
      <c r="A43" s="8">
        <v>10</v>
      </c>
      <c r="B43" s="8" t="s">
        <v>1083</v>
      </c>
      <c r="C43" s="8" t="s">
        <v>1361</v>
      </c>
      <c r="D43" s="8" t="s">
        <v>2210</v>
      </c>
      <c r="E43" s="9" t="s">
        <v>1365</v>
      </c>
      <c r="F43" s="90" t="s">
        <v>2421</v>
      </c>
      <c r="G43" s="9">
        <v>2</v>
      </c>
      <c r="H43" s="26"/>
      <c r="I43" s="67"/>
      <c r="J43" s="66" t="s">
        <v>486</v>
      </c>
      <c r="K43" s="202" t="s">
        <v>44</v>
      </c>
      <c r="L43" s="26">
        <v>1929</v>
      </c>
      <c r="M43" s="67">
        <v>925</v>
      </c>
      <c r="N43" s="67"/>
      <c r="O43" s="67">
        <v>0</v>
      </c>
      <c r="P43" s="26"/>
      <c r="Q43" s="26"/>
      <c r="R43" s="27">
        <v>0.82089552238805974</v>
      </c>
      <c r="S43" s="26"/>
      <c r="T43" s="60" t="s">
        <v>2095</v>
      </c>
      <c r="U43" s="30"/>
      <c r="V43" s="26">
        <v>3039</v>
      </c>
      <c r="W43" s="28">
        <v>1519.5</v>
      </c>
      <c r="X43" s="26">
        <v>126</v>
      </c>
      <c r="Y43" s="26">
        <f t="shared" si="0"/>
        <v>1512</v>
      </c>
      <c r="Z43" s="71"/>
      <c r="AA43" s="9" t="s">
        <v>2116</v>
      </c>
      <c r="AB43" s="9" t="s">
        <v>2095</v>
      </c>
      <c r="AC43" s="9" t="s">
        <v>2126</v>
      </c>
      <c r="AD43" s="9" t="s">
        <v>2127</v>
      </c>
      <c r="AE43" s="26" t="s">
        <v>2186</v>
      </c>
      <c r="AF43" s="9" t="s">
        <v>2095</v>
      </c>
      <c r="AG43" s="14" t="s">
        <v>2095</v>
      </c>
      <c r="AH43" s="53" t="s">
        <v>2201</v>
      </c>
      <c r="AI43" s="59">
        <v>4</v>
      </c>
      <c r="AJ43" s="26" t="s">
        <v>2127</v>
      </c>
      <c r="AK43" s="82"/>
      <c r="AL43" s="26">
        <v>822</v>
      </c>
      <c r="AM43" s="26">
        <v>3</v>
      </c>
      <c r="AN43" s="26">
        <v>12</v>
      </c>
      <c r="AO43" s="92">
        <v>0.39325235764204547</v>
      </c>
      <c r="AP43" s="26" t="s">
        <v>2212</v>
      </c>
      <c r="AQ43" s="81"/>
    </row>
    <row r="44" spans="1:43" ht="29" hidden="1" x14ac:dyDescent="0.35">
      <c r="A44" s="8">
        <v>23</v>
      </c>
      <c r="B44" s="8" t="s">
        <v>29</v>
      </c>
      <c r="C44" s="8" t="s">
        <v>543</v>
      </c>
      <c r="D44" s="8" t="s">
        <v>2422</v>
      </c>
      <c r="E44" s="8" t="s">
        <v>547</v>
      </c>
      <c r="F44" s="90" t="s">
        <v>2411</v>
      </c>
      <c r="G44" s="8">
        <v>3</v>
      </c>
      <c r="H44" s="26"/>
      <c r="I44" s="67"/>
      <c r="J44" s="66" t="s">
        <v>43</v>
      </c>
      <c r="K44" s="202" t="s">
        <v>44</v>
      </c>
      <c r="L44" s="26">
        <v>1967</v>
      </c>
      <c r="M44" s="67">
        <v>293</v>
      </c>
      <c r="N44" s="67"/>
      <c r="O44" s="67">
        <v>327</v>
      </c>
      <c r="P44" s="26"/>
      <c r="Q44" s="26"/>
      <c r="R44" s="27">
        <v>1</v>
      </c>
      <c r="S44" s="26"/>
      <c r="T44" s="60" t="s">
        <v>2107</v>
      </c>
      <c r="U44" s="30"/>
      <c r="V44" s="26">
        <v>226</v>
      </c>
      <c r="W44" s="28">
        <v>113</v>
      </c>
      <c r="X44" s="26">
        <v>29</v>
      </c>
      <c r="Y44" s="26">
        <f t="shared" si="0"/>
        <v>348</v>
      </c>
      <c r="Z44" s="71"/>
      <c r="AA44" s="9" t="s">
        <v>2096</v>
      </c>
      <c r="AB44" s="9" t="s">
        <v>2097</v>
      </c>
      <c r="AC44" s="9" t="s">
        <v>2117</v>
      </c>
      <c r="AD44" s="9" t="s">
        <v>2127</v>
      </c>
      <c r="AE44" s="26"/>
      <c r="AF44" s="9" t="s">
        <v>2095</v>
      </c>
      <c r="AG44" s="14" t="s">
        <v>2095</v>
      </c>
      <c r="AH44" s="53" t="s">
        <v>2095</v>
      </c>
      <c r="AI44" s="59">
        <v>4</v>
      </c>
      <c r="AJ44" s="26" t="s">
        <v>2127</v>
      </c>
      <c r="AK44" s="82"/>
      <c r="AL44" s="26">
        <v>486</v>
      </c>
      <c r="AM44" s="26">
        <v>1</v>
      </c>
      <c r="AN44" s="26">
        <v>4</v>
      </c>
      <c r="AO44" s="92">
        <v>0.92259092828598488</v>
      </c>
      <c r="AP44" s="26" t="s">
        <v>2280</v>
      </c>
      <c r="AQ44" s="81"/>
    </row>
    <row r="45" spans="1:43" ht="29" hidden="1" x14ac:dyDescent="0.35">
      <c r="A45" s="8">
        <v>30</v>
      </c>
      <c r="B45" s="8" t="s">
        <v>145</v>
      </c>
      <c r="C45" s="8" t="s">
        <v>177</v>
      </c>
      <c r="D45" s="8" t="s">
        <v>2362</v>
      </c>
      <c r="E45" s="8" t="s">
        <v>181</v>
      </c>
      <c r="F45" s="90" t="s">
        <v>2423</v>
      </c>
      <c r="G45" s="8">
        <v>2</v>
      </c>
      <c r="H45" s="26"/>
      <c r="I45" s="67"/>
      <c r="J45" s="66" t="s">
        <v>62</v>
      </c>
      <c r="K45" s="202" t="s">
        <v>37</v>
      </c>
      <c r="L45" s="26">
        <v>1995</v>
      </c>
      <c r="M45" s="67">
        <v>809</v>
      </c>
      <c r="N45" s="67"/>
      <c r="O45" s="67">
        <v>507</v>
      </c>
      <c r="P45" s="26"/>
      <c r="Q45" s="26"/>
      <c r="R45" s="27">
        <v>1</v>
      </c>
      <c r="S45" s="26"/>
      <c r="T45" s="60" t="s">
        <v>2107</v>
      </c>
      <c r="U45" s="30"/>
      <c r="V45" s="26">
        <v>2216</v>
      </c>
      <c r="W45" s="28">
        <v>1108</v>
      </c>
      <c r="X45" s="26">
        <v>92</v>
      </c>
      <c r="Y45" s="26">
        <f t="shared" si="0"/>
        <v>1104</v>
      </c>
      <c r="Z45" s="71"/>
      <c r="AA45" s="9" t="s">
        <v>2116</v>
      </c>
      <c r="AB45" s="9" t="s">
        <v>2095</v>
      </c>
      <c r="AC45" s="9" t="s">
        <v>2126</v>
      </c>
      <c r="AD45" s="9" t="s">
        <v>2127</v>
      </c>
      <c r="AE45" s="26" t="s">
        <v>2364</v>
      </c>
      <c r="AF45" s="9" t="s">
        <v>2095</v>
      </c>
      <c r="AG45" s="14" t="s">
        <v>2095</v>
      </c>
      <c r="AH45" s="53" t="s">
        <v>2201</v>
      </c>
      <c r="AI45" s="59">
        <v>4</v>
      </c>
      <c r="AJ45" s="26" t="s">
        <v>2127</v>
      </c>
      <c r="AK45" s="82"/>
      <c r="AL45" s="26">
        <v>197</v>
      </c>
      <c r="AM45" s="26">
        <v>0</v>
      </c>
      <c r="AN45" s="26">
        <v>7</v>
      </c>
      <c r="AO45" s="92">
        <v>0.50744740967613444</v>
      </c>
      <c r="AP45" s="26" t="s">
        <v>2365</v>
      </c>
      <c r="AQ45" s="81"/>
    </row>
    <row r="46" spans="1:43" ht="43.5" hidden="1" x14ac:dyDescent="0.35">
      <c r="A46" s="8">
        <v>11</v>
      </c>
      <c r="B46" s="8" t="s">
        <v>1083</v>
      </c>
      <c r="C46" s="8" t="s">
        <v>1238</v>
      </c>
      <c r="D46" s="8" t="s">
        <v>2222</v>
      </c>
      <c r="E46" s="9" t="s">
        <v>1242</v>
      </c>
      <c r="F46" s="90" t="s">
        <v>2401</v>
      </c>
      <c r="G46" s="9">
        <v>2</v>
      </c>
      <c r="H46" s="26"/>
      <c r="I46" s="67"/>
      <c r="J46" s="66" t="s">
        <v>486</v>
      </c>
      <c r="K46" s="202" t="s">
        <v>44</v>
      </c>
      <c r="L46" s="26">
        <v>1972</v>
      </c>
      <c r="M46" s="67">
        <v>450</v>
      </c>
      <c r="N46" s="67"/>
      <c r="O46" s="67">
        <v>160</v>
      </c>
      <c r="P46" s="26"/>
      <c r="Q46" s="26"/>
      <c r="R46" s="27">
        <v>0.87662337662337664</v>
      </c>
      <c r="S46" s="26"/>
      <c r="T46" s="60" t="s">
        <v>2107</v>
      </c>
      <c r="U46" s="30"/>
      <c r="V46" s="26">
        <v>3693</v>
      </c>
      <c r="W46" s="28">
        <v>1846.5</v>
      </c>
      <c r="X46" s="26">
        <v>139</v>
      </c>
      <c r="Y46" s="26">
        <f t="shared" si="0"/>
        <v>1668</v>
      </c>
      <c r="Z46" s="71"/>
      <c r="AA46" s="9" t="s">
        <v>2116</v>
      </c>
      <c r="AB46" s="9" t="s">
        <v>2095</v>
      </c>
      <c r="AC46" s="9" t="s">
        <v>2117</v>
      </c>
      <c r="AD46" s="9" t="s">
        <v>2127</v>
      </c>
      <c r="AE46" s="26" t="s">
        <v>2186</v>
      </c>
      <c r="AF46" s="9" t="s">
        <v>2095</v>
      </c>
      <c r="AG46" s="14" t="s">
        <v>2095</v>
      </c>
      <c r="AH46" s="53" t="s">
        <v>2095</v>
      </c>
      <c r="AI46" s="59">
        <v>3</v>
      </c>
      <c r="AJ46" s="26" t="s">
        <v>2127</v>
      </c>
      <c r="AK46" s="82"/>
      <c r="AL46" s="26">
        <v>479</v>
      </c>
      <c r="AM46" s="26">
        <v>3</v>
      </c>
      <c r="AN46" s="26">
        <v>8</v>
      </c>
      <c r="AO46" s="92">
        <v>0.46454636583143943</v>
      </c>
      <c r="AP46" s="26" t="s">
        <v>2193</v>
      </c>
      <c r="AQ46" s="81"/>
    </row>
    <row r="47" spans="1:43" ht="29" hidden="1" x14ac:dyDescent="0.35">
      <c r="A47" s="8">
        <v>24</v>
      </c>
      <c r="B47" s="8" t="s">
        <v>145</v>
      </c>
      <c r="C47" s="8" t="s">
        <v>495</v>
      </c>
      <c r="D47" s="8" t="s">
        <v>2319</v>
      </c>
      <c r="E47" s="8" t="s">
        <v>499</v>
      </c>
      <c r="F47" s="90" t="s">
        <v>2424</v>
      </c>
      <c r="G47" s="8">
        <v>2</v>
      </c>
      <c r="H47" s="26"/>
      <c r="I47" s="67"/>
      <c r="J47" s="66" t="s">
        <v>62</v>
      </c>
      <c r="K47" s="202" t="s">
        <v>37</v>
      </c>
      <c r="L47" s="26">
        <v>1917</v>
      </c>
      <c r="M47" s="67">
        <v>284</v>
      </c>
      <c r="N47" s="67"/>
      <c r="O47" s="67">
        <v>255</v>
      </c>
      <c r="P47" s="26"/>
      <c r="Q47" s="26"/>
      <c r="R47" s="27">
        <v>1</v>
      </c>
      <c r="S47" s="26"/>
      <c r="T47" s="60" t="s">
        <v>2107</v>
      </c>
      <c r="U47" s="30"/>
      <c r="V47" s="26">
        <v>1373</v>
      </c>
      <c r="W47" s="28">
        <v>686.5</v>
      </c>
      <c r="X47" s="26">
        <v>64</v>
      </c>
      <c r="Y47" s="26">
        <f t="shared" si="0"/>
        <v>768</v>
      </c>
      <c r="Z47" s="71"/>
      <c r="AA47" s="9" t="s">
        <v>2116</v>
      </c>
      <c r="AB47" s="9" t="s">
        <v>2095</v>
      </c>
      <c r="AC47" s="9" t="s">
        <v>2126</v>
      </c>
      <c r="AD47" s="9" t="s">
        <v>2127</v>
      </c>
      <c r="AE47" s="26" t="s">
        <v>2198</v>
      </c>
      <c r="AF47" s="9" t="s">
        <v>2095</v>
      </c>
      <c r="AG47" s="14" t="s">
        <v>2095</v>
      </c>
      <c r="AH47" s="53" t="s">
        <v>2095</v>
      </c>
      <c r="AI47" s="59">
        <v>3</v>
      </c>
      <c r="AJ47" s="26" t="s">
        <v>2127</v>
      </c>
      <c r="AK47" s="82"/>
      <c r="AL47" s="26">
        <v>271</v>
      </c>
      <c r="AM47" s="26">
        <v>2</v>
      </c>
      <c r="AN47" s="26">
        <v>6</v>
      </c>
      <c r="AO47" s="92">
        <v>0.76998190934658894</v>
      </c>
      <c r="AP47" s="26" t="s">
        <v>2318</v>
      </c>
      <c r="AQ47" s="81"/>
    </row>
    <row r="48" spans="1:43" hidden="1" x14ac:dyDescent="0.35">
      <c r="A48" s="8">
        <v>4</v>
      </c>
      <c r="B48" s="8" t="s">
        <v>1649</v>
      </c>
      <c r="C48" s="8" t="s">
        <v>1820</v>
      </c>
      <c r="D48" s="8" t="s">
        <v>2519</v>
      </c>
      <c r="E48" s="9" t="s">
        <v>1824</v>
      </c>
      <c r="F48" s="90" t="s">
        <v>2393</v>
      </c>
      <c r="G48" s="9"/>
      <c r="H48" s="26"/>
      <c r="I48" s="67"/>
      <c r="J48" s="66" t="s">
        <v>43</v>
      </c>
      <c r="K48" s="202" t="s">
        <v>44</v>
      </c>
      <c r="L48" s="26">
        <v>0</v>
      </c>
      <c r="M48" s="67">
        <v>93</v>
      </c>
      <c r="N48" s="67"/>
      <c r="O48" s="67">
        <v>93</v>
      </c>
      <c r="P48" s="26"/>
      <c r="Q48" s="26"/>
      <c r="R48" s="27">
        <v>1</v>
      </c>
      <c r="S48" s="26"/>
      <c r="T48" s="60" t="s">
        <v>2095</v>
      </c>
      <c r="U48" s="30"/>
      <c r="V48" s="26">
        <v>246</v>
      </c>
      <c r="W48" s="28">
        <v>123</v>
      </c>
      <c r="X48" s="26">
        <v>13</v>
      </c>
      <c r="Y48" s="26">
        <f t="shared" si="0"/>
        <v>156</v>
      </c>
      <c r="Z48" s="71"/>
      <c r="AA48" s="9" t="s">
        <v>2116</v>
      </c>
      <c r="AB48" s="9" t="s">
        <v>2095</v>
      </c>
      <c r="AC48" s="9" t="s">
        <v>2095</v>
      </c>
      <c r="AD48" s="9" t="s">
        <v>2127</v>
      </c>
      <c r="AE48" s="26"/>
      <c r="AF48" s="9" t="s">
        <v>2095</v>
      </c>
      <c r="AG48" s="14" t="s">
        <v>2095</v>
      </c>
      <c r="AH48" s="53" t="s">
        <v>2095</v>
      </c>
      <c r="AI48" s="59">
        <v>2</v>
      </c>
      <c r="AJ48" s="26" t="s">
        <v>2127</v>
      </c>
      <c r="AK48" s="82"/>
      <c r="AL48" s="26">
        <v>260</v>
      </c>
      <c r="AM48" s="26">
        <v>3</v>
      </c>
      <c r="AN48" s="26">
        <v>23</v>
      </c>
      <c r="AO48" s="92">
        <v>0.32836813755303029</v>
      </c>
      <c r="AP48" s="26" t="s">
        <v>2149</v>
      </c>
      <c r="AQ48" s="81"/>
    </row>
    <row r="49" spans="1:43" hidden="1" x14ac:dyDescent="0.35">
      <c r="A49" s="8">
        <v>12</v>
      </c>
      <c r="B49" s="8" t="s">
        <v>1083</v>
      </c>
      <c r="C49" s="8" t="s">
        <v>1106</v>
      </c>
      <c r="D49" s="8" t="s">
        <v>2234</v>
      </c>
      <c r="E49" s="9" t="s">
        <v>1110</v>
      </c>
      <c r="F49" s="90" t="s">
        <v>2425</v>
      </c>
      <c r="G49" s="9">
        <v>2</v>
      </c>
      <c r="H49" s="26"/>
      <c r="I49" s="67"/>
      <c r="J49" s="66" t="s">
        <v>36</v>
      </c>
      <c r="K49" s="202" t="s">
        <v>37</v>
      </c>
      <c r="L49" s="26">
        <v>1974</v>
      </c>
      <c r="M49" s="67">
        <v>300</v>
      </c>
      <c r="N49" s="67"/>
      <c r="O49" s="67">
        <v>356</v>
      </c>
      <c r="P49" s="26"/>
      <c r="Q49" s="26" t="s">
        <v>2106</v>
      </c>
      <c r="R49" s="27">
        <v>0.98780487804878048</v>
      </c>
      <c r="S49" s="26"/>
      <c r="T49" s="60" t="s">
        <v>2107</v>
      </c>
      <c r="U49" s="30"/>
      <c r="V49" s="26">
        <v>1848</v>
      </c>
      <c r="W49" s="28">
        <v>924</v>
      </c>
      <c r="X49" s="26">
        <v>75</v>
      </c>
      <c r="Y49" s="26">
        <f t="shared" si="0"/>
        <v>900</v>
      </c>
      <c r="Z49" s="71"/>
      <c r="AA49" s="9" t="s">
        <v>2102</v>
      </c>
      <c r="AB49" s="9" t="s">
        <v>2095</v>
      </c>
      <c r="AC49" s="9" t="s">
        <v>2095</v>
      </c>
      <c r="AD49" s="9" t="s">
        <v>2127</v>
      </c>
      <c r="AE49" s="26" t="s">
        <v>2198</v>
      </c>
      <c r="AF49" s="9" t="s">
        <v>2129</v>
      </c>
      <c r="AG49" s="14" t="s">
        <v>2095</v>
      </c>
      <c r="AH49" s="53" t="s">
        <v>2095</v>
      </c>
      <c r="AI49" s="59">
        <v>2</v>
      </c>
      <c r="AJ49" s="26" t="s">
        <v>2127</v>
      </c>
      <c r="AK49" s="82"/>
      <c r="AL49" s="26">
        <v>650</v>
      </c>
      <c r="AM49" s="26">
        <v>2</v>
      </c>
      <c r="AN49" s="26">
        <v>12</v>
      </c>
      <c r="AO49" s="92">
        <v>0.32986384935795454</v>
      </c>
      <c r="AP49" s="26" t="s">
        <v>2177</v>
      </c>
      <c r="AQ49" s="81"/>
    </row>
    <row r="50" spans="1:43" hidden="1" x14ac:dyDescent="0.35">
      <c r="A50" s="8">
        <v>12</v>
      </c>
      <c r="B50" s="8" t="s">
        <v>1083</v>
      </c>
      <c r="C50" s="8" t="s">
        <v>1136</v>
      </c>
      <c r="D50" s="8" t="s">
        <v>2426</v>
      </c>
      <c r="E50" s="9" t="s">
        <v>1140</v>
      </c>
      <c r="F50" s="90" t="s">
        <v>2520</v>
      </c>
      <c r="G50" s="8">
        <v>3</v>
      </c>
      <c r="H50" s="26"/>
      <c r="I50" s="67"/>
      <c r="J50" s="66" t="s">
        <v>412</v>
      </c>
      <c r="K50" s="202" t="s">
        <v>44</v>
      </c>
      <c r="L50" s="26">
        <v>1974</v>
      </c>
      <c r="M50" s="67">
        <v>206</v>
      </c>
      <c r="N50" s="67"/>
      <c r="O50" s="67">
        <v>187</v>
      </c>
      <c r="P50" s="26"/>
      <c r="Q50" s="26"/>
      <c r="R50" s="27">
        <v>0.7678571428571429</v>
      </c>
      <c r="S50" s="26"/>
      <c r="T50" s="60" t="s">
        <v>2107</v>
      </c>
      <c r="U50" s="30"/>
      <c r="V50" s="26">
        <v>830</v>
      </c>
      <c r="W50" s="28">
        <v>415</v>
      </c>
      <c r="X50" s="26">
        <v>54</v>
      </c>
      <c r="Y50" s="26">
        <f t="shared" si="0"/>
        <v>648</v>
      </c>
      <c r="Z50" s="71"/>
      <c r="AA50" s="9" t="s">
        <v>2096</v>
      </c>
      <c r="AB50" s="9" t="s">
        <v>2097</v>
      </c>
      <c r="AC50" s="9" t="s">
        <v>2095</v>
      </c>
      <c r="AD50" s="9" t="s">
        <v>2127</v>
      </c>
      <c r="AE50" s="26"/>
      <c r="AF50" s="9" t="s">
        <v>2129</v>
      </c>
      <c r="AG50" s="14" t="s">
        <v>2095</v>
      </c>
      <c r="AH50" s="53" t="s">
        <v>2095</v>
      </c>
      <c r="AI50" s="59">
        <v>2</v>
      </c>
      <c r="AJ50" s="26" t="s">
        <v>2127</v>
      </c>
      <c r="AK50" s="82"/>
      <c r="AL50" s="26">
        <v>650</v>
      </c>
      <c r="AM50" s="26">
        <v>3</v>
      </c>
      <c r="AN50" s="26">
        <v>9</v>
      </c>
      <c r="AO50" s="92">
        <v>0.25044214346969507</v>
      </c>
      <c r="AP50" s="26" t="s">
        <v>2177</v>
      </c>
      <c r="AQ50" s="81"/>
    </row>
    <row r="51" spans="1:43" ht="43.5" hidden="1" x14ac:dyDescent="0.35">
      <c r="A51" s="8">
        <v>13</v>
      </c>
      <c r="B51" s="8" t="s">
        <v>29</v>
      </c>
      <c r="C51" s="8" t="s">
        <v>1071</v>
      </c>
      <c r="D51" s="8" t="s">
        <v>2521</v>
      </c>
      <c r="E51" s="8" t="s">
        <v>1075</v>
      </c>
      <c r="F51" s="90" t="s">
        <v>2483</v>
      </c>
      <c r="G51" s="8"/>
      <c r="H51" s="26"/>
      <c r="I51" s="67"/>
      <c r="J51" s="66" t="s">
        <v>36</v>
      </c>
      <c r="K51" s="202" t="s">
        <v>37</v>
      </c>
      <c r="L51" s="26">
        <v>1921</v>
      </c>
      <c r="M51" s="67">
        <v>200</v>
      </c>
      <c r="N51" s="67" t="s">
        <v>2522</v>
      </c>
      <c r="O51" s="67">
        <v>159</v>
      </c>
      <c r="P51" s="26"/>
      <c r="Q51" s="26" t="s">
        <v>2106</v>
      </c>
      <c r="R51" s="27">
        <v>0.87323943661971826</v>
      </c>
      <c r="S51" s="26"/>
      <c r="T51" s="60" t="s">
        <v>2095</v>
      </c>
      <c r="U51" s="30"/>
      <c r="V51" s="26">
        <v>1601</v>
      </c>
      <c r="W51" s="28">
        <v>800.5</v>
      </c>
      <c r="X51" s="26">
        <v>69</v>
      </c>
      <c r="Y51" s="26">
        <f t="shared" si="0"/>
        <v>828</v>
      </c>
      <c r="Z51" s="71"/>
      <c r="AA51" s="9" t="s">
        <v>2116</v>
      </c>
      <c r="AB51" s="9" t="s">
        <v>2095</v>
      </c>
      <c r="AC51" s="9" t="s">
        <v>2095</v>
      </c>
      <c r="AD51" s="9" t="s">
        <v>2127</v>
      </c>
      <c r="AE51" s="26"/>
      <c r="AF51" s="9" t="s">
        <v>2095</v>
      </c>
      <c r="AG51" s="14" t="s">
        <v>2095</v>
      </c>
      <c r="AH51" s="53" t="s">
        <v>2095</v>
      </c>
      <c r="AI51" s="59">
        <v>2</v>
      </c>
      <c r="AJ51" s="26" t="s">
        <v>2127</v>
      </c>
      <c r="AK51" s="82"/>
      <c r="AL51" s="26">
        <v>180</v>
      </c>
      <c r="AM51" s="26">
        <v>10</v>
      </c>
      <c r="AN51" s="26">
        <v>14</v>
      </c>
      <c r="AO51" s="92">
        <v>0.58008216676325564</v>
      </c>
      <c r="AP51" s="26" t="s">
        <v>2238</v>
      </c>
      <c r="AQ51" s="81"/>
    </row>
    <row r="52" spans="1:43" ht="29" hidden="1" x14ac:dyDescent="0.35">
      <c r="A52" s="8">
        <v>14</v>
      </c>
      <c r="B52" s="8" t="s">
        <v>29</v>
      </c>
      <c r="C52" s="8" t="s">
        <v>991</v>
      </c>
      <c r="D52" s="8" t="s">
        <v>2523</v>
      </c>
      <c r="E52" s="9" t="s">
        <v>995</v>
      </c>
      <c r="F52" s="90" t="s">
        <v>2524</v>
      </c>
      <c r="G52" s="9"/>
      <c r="H52" s="26"/>
      <c r="I52" s="67"/>
      <c r="J52" s="66" t="s">
        <v>486</v>
      </c>
      <c r="K52" s="202" t="s">
        <v>44</v>
      </c>
      <c r="L52" s="26">
        <v>1903</v>
      </c>
      <c r="M52" s="67">
        <v>445</v>
      </c>
      <c r="N52" s="67"/>
      <c r="O52" s="67">
        <v>74</v>
      </c>
      <c r="P52" s="26"/>
      <c r="Q52" s="26"/>
      <c r="R52" s="27">
        <v>0.81818181818181823</v>
      </c>
      <c r="S52" s="26"/>
      <c r="T52" s="60" t="s">
        <v>2095</v>
      </c>
      <c r="U52" s="30"/>
      <c r="V52" s="26">
        <v>1849</v>
      </c>
      <c r="W52" s="28">
        <v>924.5</v>
      </c>
      <c r="X52" s="26">
        <v>75</v>
      </c>
      <c r="Y52" s="26">
        <f t="shared" si="0"/>
        <v>900</v>
      </c>
      <c r="Z52" s="71"/>
      <c r="AA52" s="9" t="s">
        <v>2116</v>
      </c>
      <c r="AB52" s="9" t="s">
        <v>2095</v>
      </c>
      <c r="AC52" s="9" t="s">
        <v>2095</v>
      </c>
      <c r="AD52" s="9" t="s">
        <v>2127</v>
      </c>
      <c r="AE52" s="26"/>
      <c r="AF52" s="9" t="s">
        <v>2095</v>
      </c>
      <c r="AG52" s="14" t="s">
        <v>2095</v>
      </c>
      <c r="AH52" s="53" t="s">
        <v>2095</v>
      </c>
      <c r="AI52" s="59">
        <v>2</v>
      </c>
      <c r="AJ52" s="26" t="s">
        <v>2127</v>
      </c>
      <c r="AK52" s="82"/>
      <c r="AL52" s="26">
        <v>243</v>
      </c>
      <c r="AM52" s="26">
        <v>3</v>
      </c>
      <c r="AN52" s="26">
        <v>10</v>
      </c>
      <c r="AO52" s="92">
        <v>1.286797291691286</v>
      </c>
      <c r="AP52" s="26" t="s">
        <v>2250</v>
      </c>
      <c r="AQ52" s="81"/>
    </row>
    <row r="53" spans="1:43" hidden="1" x14ac:dyDescent="0.35">
      <c r="A53" s="8">
        <v>16</v>
      </c>
      <c r="B53" s="8" t="s">
        <v>29</v>
      </c>
      <c r="C53" s="8" t="s">
        <v>858</v>
      </c>
      <c r="D53" s="8" t="s">
        <v>2267</v>
      </c>
      <c r="E53" s="8" t="s">
        <v>861</v>
      </c>
      <c r="F53" s="90" t="s">
        <v>2427</v>
      </c>
      <c r="G53" s="8">
        <v>2</v>
      </c>
      <c r="H53" s="26" t="s">
        <v>2148</v>
      </c>
      <c r="I53" s="67"/>
      <c r="J53" s="66" t="s">
        <v>862</v>
      </c>
      <c r="K53" s="202" t="s">
        <v>44</v>
      </c>
      <c r="L53" s="26">
        <v>1976</v>
      </c>
      <c r="M53" s="67">
        <v>718</v>
      </c>
      <c r="N53" s="67"/>
      <c r="O53" s="67">
        <v>693</v>
      </c>
      <c r="P53" s="26"/>
      <c r="Q53" s="26"/>
      <c r="R53" s="27">
        <v>0.69343065693430661</v>
      </c>
      <c r="S53" s="26"/>
      <c r="T53" s="60" t="s">
        <v>2107</v>
      </c>
      <c r="U53" s="30"/>
      <c r="V53" s="26">
        <v>3262</v>
      </c>
      <c r="W53" s="28">
        <v>1631</v>
      </c>
      <c r="X53" s="26">
        <v>185</v>
      </c>
      <c r="Y53" s="26">
        <f t="shared" si="0"/>
        <v>2220</v>
      </c>
      <c r="Z53" s="71"/>
      <c r="AA53" s="9" t="s">
        <v>2116</v>
      </c>
      <c r="AB53" s="9" t="s">
        <v>2095</v>
      </c>
      <c r="AC53" s="9" t="s">
        <v>2095</v>
      </c>
      <c r="AD53" s="9" t="s">
        <v>2127</v>
      </c>
      <c r="AE53" s="26" t="s">
        <v>2269</v>
      </c>
      <c r="AF53" s="9" t="s">
        <v>2095</v>
      </c>
      <c r="AG53" s="14" t="s">
        <v>2095</v>
      </c>
      <c r="AH53" s="53" t="s">
        <v>2095</v>
      </c>
      <c r="AI53" s="59">
        <v>2</v>
      </c>
      <c r="AJ53" s="26" t="s">
        <v>2127</v>
      </c>
      <c r="AK53" s="82"/>
      <c r="AL53" s="26">
        <v>208</v>
      </c>
      <c r="AM53" s="26">
        <v>2</v>
      </c>
      <c r="AN53" s="26">
        <v>7</v>
      </c>
      <c r="AO53" s="92">
        <v>0.30391328702462123</v>
      </c>
      <c r="AP53" s="26" t="s">
        <v>2270</v>
      </c>
      <c r="AQ53" s="81"/>
    </row>
    <row r="54" spans="1:43" ht="29" hidden="1" x14ac:dyDescent="0.35">
      <c r="A54" s="8">
        <v>18</v>
      </c>
      <c r="B54" s="8" t="s">
        <v>29</v>
      </c>
      <c r="C54" s="8" t="s">
        <v>742</v>
      </c>
      <c r="D54" s="8" t="s">
        <v>2525</v>
      </c>
      <c r="E54" s="8" t="s">
        <v>746</v>
      </c>
      <c r="F54" s="90" t="s">
        <v>2526</v>
      </c>
      <c r="G54" s="8"/>
      <c r="H54" s="26"/>
      <c r="I54" s="67"/>
      <c r="J54" s="66" t="s">
        <v>486</v>
      </c>
      <c r="K54" s="202" t="s">
        <v>44</v>
      </c>
      <c r="L54" s="26">
        <v>1930</v>
      </c>
      <c r="M54" s="67">
        <v>550</v>
      </c>
      <c r="N54" s="67"/>
      <c r="O54" s="67">
        <v>414</v>
      </c>
      <c r="P54" s="26"/>
      <c r="Q54" s="26"/>
      <c r="R54" s="27">
        <v>0.24242424242424243</v>
      </c>
      <c r="S54" s="26"/>
      <c r="T54" s="60" t="s">
        <v>2095</v>
      </c>
      <c r="U54" s="30"/>
      <c r="V54" s="26">
        <v>2330</v>
      </c>
      <c r="W54" s="28">
        <v>1165</v>
      </c>
      <c r="X54" s="26">
        <v>94</v>
      </c>
      <c r="Y54" s="26">
        <f t="shared" si="0"/>
        <v>1128</v>
      </c>
      <c r="Z54" s="71"/>
      <c r="AA54" s="9" t="s">
        <v>2116</v>
      </c>
      <c r="AB54" s="9" t="s">
        <v>2095</v>
      </c>
      <c r="AC54" s="9" t="s">
        <v>2095</v>
      </c>
      <c r="AD54" s="9" t="s">
        <v>2127</v>
      </c>
      <c r="AE54" s="26"/>
      <c r="AF54" s="9" t="s">
        <v>2095</v>
      </c>
      <c r="AG54" s="14" t="s">
        <v>2095</v>
      </c>
      <c r="AH54" s="53" t="s">
        <v>2095</v>
      </c>
      <c r="AI54" s="59">
        <v>2</v>
      </c>
      <c r="AJ54" s="26" t="s">
        <v>2127</v>
      </c>
      <c r="AK54" s="82"/>
      <c r="AL54" s="26">
        <v>219</v>
      </c>
      <c r="AM54" s="26">
        <v>0</v>
      </c>
      <c r="AN54" s="26">
        <v>6</v>
      </c>
      <c r="AO54" s="92">
        <v>0.71481360726514964</v>
      </c>
      <c r="AP54" s="26" t="s">
        <v>2280</v>
      </c>
      <c r="AQ54" s="81"/>
    </row>
    <row r="55" spans="1:43" ht="43.5" hidden="1" x14ac:dyDescent="0.35">
      <c r="A55" s="8">
        <v>24</v>
      </c>
      <c r="B55" s="8" t="s">
        <v>145</v>
      </c>
      <c r="C55" s="8" t="s">
        <v>491</v>
      </c>
      <c r="D55" s="8" t="s">
        <v>2527</v>
      </c>
      <c r="E55" s="8" t="s">
        <v>494</v>
      </c>
      <c r="F55" s="90" t="s">
        <v>2528</v>
      </c>
      <c r="G55" s="8"/>
      <c r="H55" s="26"/>
      <c r="I55" s="67"/>
      <c r="J55" s="66" t="s">
        <v>36</v>
      </c>
      <c r="K55" s="202" t="s">
        <v>37</v>
      </c>
      <c r="L55" s="26">
        <v>1920</v>
      </c>
      <c r="M55" s="67">
        <v>499</v>
      </c>
      <c r="N55" s="67"/>
      <c r="O55" s="67">
        <v>490</v>
      </c>
      <c r="P55" s="26"/>
      <c r="Q55" s="26"/>
      <c r="R55" s="27">
        <v>0.75</v>
      </c>
      <c r="S55" s="26"/>
      <c r="T55" s="60" t="s">
        <v>2095</v>
      </c>
      <c r="U55" s="30"/>
      <c r="V55" s="26">
        <v>1228</v>
      </c>
      <c r="W55" s="28">
        <v>614</v>
      </c>
      <c r="X55" s="26">
        <v>59</v>
      </c>
      <c r="Y55" s="26">
        <f t="shared" si="0"/>
        <v>708</v>
      </c>
      <c r="Z55" s="71"/>
      <c r="AA55" s="9" t="s">
        <v>2116</v>
      </c>
      <c r="AB55" s="9" t="s">
        <v>2095</v>
      </c>
      <c r="AC55" s="9" t="s">
        <v>2095</v>
      </c>
      <c r="AD55" s="9" t="s">
        <v>2127</v>
      </c>
      <c r="AE55" s="26"/>
      <c r="AF55" s="9" t="s">
        <v>2095</v>
      </c>
      <c r="AG55" s="14" t="s">
        <v>2095</v>
      </c>
      <c r="AH55" s="53" t="s">
        <v>2095</v>
      </c>
      <c r="AI55" s="59">
        <v>2</v>
      </c>
      <c r="AJ55" s="26" t="s">
        <v>2127</v>
      </c>
      <c r="AK55" s="82"/>
      <c r="AL55" s="26">
        <v>271</v>
      </c>
      <c r="AM55" s="26">
        <v>2</v>
      </c>
      <c r="AN55" s="26">
        <v>28</v>
      </c>
      <c r="AO55" s="92">
        <v>1.8423326983693182</v>
      </c>
      <c r="AP55" s="26" t="s">
        <v>2365</v>
      </c>
      <c r="AQ55" s="81"/>
    </row>
    <row r="56" spans="1:43" hidden="1" x14ac:dyDescent="0.35">
      <c r="A56" s="8">
        <v>13</v>
      </c>
      <c r="B56" s="8" t="s">
        <v>29</v>
      </c>
      <c r="C56" s="8" t="s">
        <v>1007</v>
      </c>
      <c r="D56" s="8" t="s">
        <v>2529</v>
      </c>
      <c r="E56" s="8" t="s">
        <v>1010</v>
      </c>
      <c r="F56" s="90" t="s">
        <v>2407</v>
      </c>
      <c r="G56" s="8" t="s">
        <v>2094</v>
      </c>
      <c r="H56" s="26"/>
      <c r="I56" s="67"/>
      <c r="J56" s="66" t="s">
        <v>412</v>
      </c>
      <c r="K56" s="202" t="s">
        <v>44</v>
      </c>
      <c r="L56" s="26">
        <v>1958</v>
      </c>
      <c r="M56" s="67">
        <v>400</v>
      </c>
      <c r="N56" s="67"/>
      <c r="O56" s="67">
        <v>373</v>
      </c>
      <c r="P56" s="26"/>
      <c r="Q56" s="26"/>
      <c r="R56" s="27">
        <v>0.28888888888888886</v>
      </c>
      <c r="S56" s="26"/>
      <c r="T56" s="60" t="s">
        <v>2095</v>
      </c>
      <c r="U56" s="30"/>
      <c r="V56" s="26">
        <v>810</v>
      </c>
      <c r="W56" s="28">
        <v>405</v>
      </c>
      <c r="X56" s="26">
        <v>51</v>
      </c>
      <c r="Y56" s="26">
        <f t="shared" si="0"/>
        <v>612</v>
      </c>
      <c r="Z56" s="71"/>
      <c r="AA56" s="9" t="s">
        <v>2096</v>
      </c>
      <c r="AB56" s="9" t="s">
        <v>2097</v>
      </c>
      <c r="AC56" s="9" t="s">
        <v>2095</v>
      </c>
      <c r="AD56" s="9" t="s">
        <v>2095</v>
      </c>
      <c r="AE56" s="26"/>
      <c r="AF56" s="9" t="s">
        <v>2095</v>
      </c>
      <c r="AG56" s="26" t="s">
        <v>2098</v>
      </c>
      <c r="AH56" s="53" t="s">
        <v>2095</v>
      </c>
      <c r="AI56" s="59">
        <v>4</v>
      </c>
      <c r="AJ56" s="26" t="s">
        <v>2099</v>
      </c>
      <c r="AK56" s="82"/>
      <c r="AL56" s="26">
        <v>180</v>
      </c>
      <c r="AM56" s="26">
        <v>4</v>
      </c>
      <c r="AN56" s="26">
        <v>8</v>
      </c>
      <c r="AO56" s="92">
        <v>0.71084992569886363</v>
      </c>
      <c r="AP56" s="26" t="s">
        <v>2238</v>
      </c>
      <c r="AQ56" s="81"/>
    </row>
    <row r="57" spans="1:43" hidden="1" x14ac:dyDescent="0.35">
      <c r="A57" s="8">
        <v>18</v>
      </c>
      <c r="B57" s="8" t="s">
        <v>29</v>
      </c>
      <c r="C57" s="8" t="s">
        <v>753</v>
      </c>
      <c r="D57" s="8" t="s">
        <v>2530</v>
      </c>
      <c r="E57" s="8" t="s">
        <v>757</v>
      </c>
      <c r="F57" s="90" t="s">
        <v>2442</v>
      </c>
      <c r="G57" s="8"/>
      <c r="H57" s="26" t="s">
        <v>2148</v>
      </c>
      <c r="I57" s="67"/>
      <c r="J57" s="66" t="s">
        <v>486</v>
      </c>
      <c r="K57" s="202" t="s">
        <v>44</v>
      </c>
      <c r="L57" s="26">
        <v>1970</v>
      </c>
      <c r="M57" s="67">
        <v>700</v>
      </c>
      <c r="N57" s="67"/>
      <c r="O57" s="67">
        <v>480</v>
      </c>
      <c r="P57" s="26"/>
      <c r="Q57" s="26"/>
      <c r="R57" s="27">
        <v>0.96031746031746035</v>
      </c>
      <c r="S57" s="26"/>
      <c r="T57" s="60" t="s">
        <v>2107</v>
      </c>
      <c r="U57" s="30"/>
      <c r="V57" s="26">
        <v>3048</v>
      </c>
      <c r="W57" s="28">
        <v>1524</v>
      </c>
      <c r="X57" s="26">
        <v>133</v>
      </c>
      <c r="Y57" s="26">
        <f t="shared" si="0"/>
        <v>1596</v>
      </c>
      <c r="Z57" s="71"/>
      <c r="AA57" s="9" t="s">
        <v>2116</v>
      </c>
      <c r="AB57" s="9" t="s">
        <v>2095</v>
      </c>
      <c r="AC57" s="9" t="s">
        <v>2095</v>
      </c>
      <c r="AD57" s="9" t="s">
        <v>2127</v>
      </c>
      <c r="AE57" s="26"/>
      <c r="AF57" s="9" t="s">
        <v>2129</v>
      </c>
      <c r="AG57" s="14" t="s">
        <v>2095</v>
      </c>
      <c r="AH57" s="53" t="s">
        <v>2095</v>
      </c>
      <c r="AI57" s="59">
        <v>1</v>
      </c>
      <c r="AJ57" s="26" t="s">
        <v>2127</v>
      </c>
      <c r="AK57" s="82"/>
      <c r="AL57" s="26">
        <v>219</v>
      </c>
      <c r="AM57" s="26">
        <v>0</v>
      </c>
      <c r="AN57" s="26">
        <v>5</v>
      </c>
      <c r="AO57" s="92">
        <v>1.4292050524469697</v>
      </c>
      <c r="AP57" s="26" t="s">
        <v>2280</v>
      </c>
      <c r="AQ57" s="81"/>
    </row>
    <row r="58" spans="1:43" hidden="1" x14ac:dyDescent="0.35">
      <c r="A58" s="8">
        <v>12</v>
      </c>
      <c r="B58" s="8" t="s">
        <v>1083</v>
      </c>
      <c r="C58" s="8" t="s">
        <v>1148</v>
      </c>
      <c r="D58" s="8" t="s">
        <v>2531</v>
      </c>
      <c r="E58" s="9" t="s">
        <v>1152</v>
      </c>
      <c r="F58" s="90" t="s">
        <v>2406</v>
      </c>
      <c r="G58" s="9"/>
      <c r="H58" s="26"/>
      <c r="I58" s="67"/>
      <c r="J58" s="66" t="s">
        <v>412</v>
      </c>
      <c r="K58" s="202" t="s">
        <v>44</v>
      </c>
      <c r="L58" s="26">
        <v>1971</v>
      </c>
      <c r="M58" s="67">
        <v>312</v>
      </c>
      <c r="N58" s="67"/>
      <c r="O58" s="67" t="e">
        <v>#N/A</v>
      </c>
      <c r="P58" s="26"/>
      <c r="Q58" s="26"/>
      <c r="R58" s="27">
        <v>0.89743589743589747</v>
      </c>
      <c r="S58" s="26"/>
      <c r="T58" s="60" t="s">
        <v>2107</v>
      </c>
      <c r="U58" s="30"/>
      <c r="V58" s="26">
        <v>516</v>
      </c>
      <c r="W58" s="28">
        <v>258</v>
      </c>
      <c r="X58" s="26">
        <v>33</v>
      </c>
      <c r="Y58" s="26">
        <f t="shared" si="0"/>
        <v>396</v>
      </c>
      <c r="Z58" s="71"/>
      <c r="AA58" s="9" t="s">
        <v>2125</v>
      </c>
      <c r="AB58" s="9" t="e">
        <v>#N/A</v>
      </c>
      <c r="AC58" s="9" t="e">
        <v>#N/A</v>
      </c>
      <c r="AD58" s="9" t="e">
        <v>#N/A</v>
      </c>
      <c r="AE58" s="26"/>
      <c r="AF58" s="9" t="e">
        <v>#N/A</v>
      </c>
      <c r="AG58" s="26" t="s">
        <v>2098</v>
      </c>
      <c r="AH58" s="53" t="s">
        <v>2095</v>
      </c>
      <c r="AI58" s="59" t="e">
        <v>#N/A</v>
      </c>
      <c r="AJ58" s="26" t="s">
        <v>2099</v>
      </c>
      <c r="AK58" s="82"/>
      <c r="AL58" s="26">
        <v>650</v>
      </c>
      <c r="AM58" s="26">
        <v>0</v>
      </c>
      <c r="AN58" s="26">
        <v>9</v>
      </c>
      <c r="AO58" s="92">
        <v>0.53735109038446782</v>
      </c>
      <c r="AP58" s="26" t="s">
        <v>2215</v>
      </c>
      <c r="AQ58" s="81"/>
    </row>
    <row r="59" spans="1:43" ht="29" hidden="1" x14ac:dyDescent="0.35">
      <c r="A59" s="8">
        <v>9</v>
      </c>
      <c r="B59" s="8" t="s">
        <v>1083</v>
      </c>
      <c r="C59" s="8" t="s">
        <v>1444</v>
      </c>
      <c r="D59" s="8" t="s">
        <v>2202</v>
      </c>
      <c r="E59" s="9" t="s">
        <v>1448</v>
      </c>
      <c r="F59" s="90" t="s">
        <v>2428</v>
      </c>
      <c r="G59" s="8">
        <v>3</v>
      </c>
      <c r="H59" s="26" t="s">
        <v>2137</v>
      </c>
      <c r="I59" s="67"/>
      <c r="J59" s="66" t="s">
        <v>62</v>
      </c>
      <c r="K59" s="202" t="s">
        <v>37</v>
      </c>
      <c r="L59" s="26">
        <v>2010</v>
      </c>
      <c r="M59" s="67">
        <v>381</v>
      </c>
      <c r="N59" s="67"/>
      <c r="O59" s="67">
        <v>599</v>
      </c>
      <c r="P59" s="26"/>
      <c r="Q59" s="26"/>
      <c r="R59" s="27">
        <v>1</v>
      </c>
      <c r="S59" s="26"/>
      <c r="T59" s="60" t="s">
        <v>2107</v>
      </c>
      <c r="U59" s="30"/>
      <c r="V59" s="26">
        <v>961</v>
      </c>
      <c r="W59" s="28">
        <v>480.5</v>
      </c>
      <c r="X59" s="26">
        <v>43</v>
      </c>
      <c r="Y59" s="26">
        <f t="shared" si="0"/>
        <v>516</v>
      </c>
      <c r="Z59" s="71"/>
      <c r="AA59" s="9" t="s">
        <v>2133</v>
      </c>
      <c r="AB59" s="9" t="s">
        <v>2097</v>
      </c>
      <c r="AC59" s="9" t="s">
        <v>2126</v>
      </c>
      <c r="AD59" s="9" t="s">
        <v>2095</v>
      </c>
      <c r="AE59" s="26"/>
      <c r="AF59" s="9" t="s">
        <v>2095</v>
      </c>
      <c r="AG59" s="26" t="s">
        <v>2098</v>
      </c>
      <c r="AH59" s="53" t="s">
        <v>2095</v>
      </c>
      <c r="AI59" s="59">
        <v>7</v>
      </c>
      <c r="AJ59" s="26" t="s">
        <v>2099</v>
      </c>
      <c r="AK59" s="82"/>
      <c r="AL59" s="26">
        <v>1286</v>
      </c>
      <c r="AM59" s="26">
        <v>5</v>
      </c>
      <c r="AN59" s="26">
        <v>10</v>
      </c>
      <c r="AO59" s="92">
        <v>0.27600397829545265</v>
      </c>
      <c r="AP59" s="26" t="s">
        <v>2177</v>
      </c>
      <c r="AQ59" s="81"/>
    </row>
    <row r="60" spans="1:43" ht="43.5" hidden="1" x14ac:dyDescent="0.35">
      <c r="A60" s="9">
        <v>8</v>
      </c>
      <c r="B60" s="9" t="s">
        <v>1083</v>
      </c>
      <c r="C60" s="9" t="s">
        <v>1493</v>
      </c>
      <c r="D60" s="8" t="s">
        <v>2429</v>
      </c>
      <c r="E60" s="9" t="s">
        <v>1496</v>
      </c>
      <c r="F60" s="90" t="s">
        <v>2401</v>
      </c>
      <c r="G60" s="8">
        <v>3</v>
      </c>
      <c r="H60" s="26"/>
      <c r="I60" s="67"/>
      <c r="J60" s="66" t="s">
        <v>432</v>
      </c>
      <c r="K60" s="202" t="s">
        <v>44</v>
      </c>
      <c r="L60" s="26">
        <v>1957</v>
      </c>
      <c r="M60" s="67">
        <v>750</v>
      </c>
      <c r="N60" s="67"/>
      <c r="O60" s="67">
        <v>0</v>
      </c>
      <c r="P60" s="26"/>
      <c r="Q60" s="26"/>
      <c r="R60" s="27">
        <v>0.53947368421052633</v>
      </c>
      <c r="S60" s="26"/>
      <c r="T60" s="60" t="s">
        <v>2107</v>
      </c>
      <c r="U60" s="30"/>
      <c r="V60" s="26">
        <v>1184</v>
      </c>
      <c r="W60" s="28">
        <v>592</v>
      </c>
      <c r="X60" s="26">
        <v>50</v>
      </c>
      <c r="Y60" s="26">
        <f t="shared" si="0"/>
        <v>600</v>
      </c>
      <c r="Z60" s="71"/>
      <c r="AA60" s="9" t="s">
        <v>2125</v>
      </c>
      <c r="AB60" s="9" t="s">
        <v>2097</v>
      </c>
      <c r="AC60" s="9" t="s">
        <v>2126</v>
      </c>
      <c r="AD60" s="9" t="s">
        <v>2095</v>
      </c>
      <c r="AE60" s="26"/>
      <c r="AF60" s="9" t="s">
        <v>2095</v>
      </c>
      <c r="AG60" s="26" t="s">
        <v>2098</v>
      </c>
      <c r="AH60" s="53" t="s">
        <v>2095</v>
      </c>
      <c r="AI60" s="59">
        <v>6</v>
      </c>
      <c r="AJ60" s="26" t="s">
        <v>2099</v>
      </c>
      <c r="AK60" s="82"/>
      <c r="AL60" s="26">
        <v>623</v>
      </c>
      <c r="AM60" s="26">
        <v>0</v>
      </c>
      <c r="AN60" s="26">
        <v>9</v>
      </c>
      <c r="AO60" s="92">
        <v>1.3741477141742424</v>
      </c>
      <c r="AP60" s="26" t="s">
        <v>2193</v>
      </c>
      <c r="AQ60" s="81"/>
    </row>
    <row r="61" spans="1:43" s="226" customFormat="1" x14ac:dyDescent="0.35">
      <c r="A61" s="210">
        <v>2</v>
      </c>
      <c r="B61" s="210" t="s">
        <v>1649</v>
      </c>
      <c r="C61" s="210" t="s">
        <v>1977</v>
      </c>
      <c r="D61" s="210" t="s">
        <v>2618</v>
      </c>
      <c r="E61" s="220" t="s">
        <v>1981</v>
      </c>
      <c r="F61" s="211" t="s">
        <v>2619</v>
      </c>
      <c r="G61" s="220"/>
      <c r="H61" s="212" t="s">
        <v>2168</v>
      </c>
      <c r="I61" s="215" t="s">
        <v>2099</v>
      </c>
      <c r="J61" s="213" t="s">
        <v>36</v>
      </c>
      <c r="K61" s="214" t="s">
        <v>37</v>
      </c>
      <c r="L61" s="212">
        <v>1913</v>
      </c>
      <c r="M61" s="215">
        <v>660</v>
      </c>
      <c r="N61" s="215"/>
      <c r="O61" s="215">
        <v>269</v>
      </c>
      <c r="P61" s="212"/>
      <c r="Q61" s="212"/>
      <c r="R61" s="216">
        <v>0.72992700729927007</v>
      </c>
      <c r="S61" s="212"/>
      <c r="T61" s="201" t="s">
        <v>2095</v>
      </c>
      <c r="U61" s="217"/>
      <c r="V61" s="212">
        <v>2948</v>
      </c>
      <c r="W61" s="218">
        <v>1474</v>
      </c>
      <c r="X61" s="212">
        <v>124</v>
      </c>
      <c r="Y61" s="212">
        <f t="shared" ref="Y61:Y124" si="1">X61*12</f>
        <v>1488</v>
      </c>
      <c r="Z61" s="219"/>
      <c r="AA61" s="220" t="s">
        <v>2620</v>
      </c>
      <c r="AB61" s="220" t="s">
        <v>2095</v>
      </c>
      <c r="AC61" s="220" t="s">
        <v>2095</v>
      </c>
      <c r="AD61" s="220" t="s">
        <v>2095</v>
      </c>
      <c r="AE61" s="212"/>
      <c r="AF61" s="220" t="s">
        <v>2129</v>
      </c>
      <c r="AG61" s="212" t="s">
        <v>2098</v>
      </c>
      <c r="AH61" s="221" t="s">
        <v>2095</v>
      </c>
      <c r="AI61" s="222">
        <v>3</v>
      </c>
      <c r="AJ61" s="212" t="s">
        <v>2099</v>
      </c>
      <c r="AK61" s="223"/>
      <c r="AL61" s="212">
        <v>568</v>
      </c>
      <c r="AM61" s="212">
        <v>9</v>
      </c>
      <c r="AN61" s="212">
        <v>44</v>
      </c>
      <c r="AO61" s="224">
        <v>0.22363537663636174</v>
      </c>
      <c r="AP61" s="212" t="s">
        <v>2621</v>
      </c>
      <c r="AQ61" s="225"/>
    </row>
    <row r="62" spans="1:43" s="226" customFormat="1" ht="29" hidden="1" x14ac:dyDescent="0.35">
      <c r="A62" s="210">
        <v>17</v>
      </c>
      <c r="B62" s="210" t="s">
        <v>29</v>
      </c>
      <c r="C62" s="210" t="s">
        <v>793</v>
      </c>
      <c r="D62" s="210" t="s">
        <v>2275</v>
      </c>
      <c r="E62" s="210" t="s">
        <v>796</v>
      </c>
      <c r="F62" s="211" t="s">
        <v>2432</v>
      </c>
      <c r="G62" s="210">
        <v>3</v>
      </c>
      <c r="H62" s="212"/>
      <c r="I62" s="215"/>
      <c r="J62" s="213" t="s">
        <v>36</v>
      </c>
      <c r="K62" s="214" t="s">
        <v>37</v>
      </c>
      <c r="L62" s="212">
        <v>1922</v>
      </c>
      <c r="M62" s="215">
        <v>630</v>
      </c>
      <c r="N62" s="215"/>
      <c r="O62" s="215">
        <v>200</v>
      </c>
      <c r="P62" s="212"/>
      <c r="Q62" s="212" t="s">
        <v>2106</v>
      </c>
      <c r="R62" s="216">
        <v>0.53968253968253965</v>
      </c>
      <c r="S62" s="212"/>
      <c r="T62" s="201" t="s">
        <v>2107</v>
      </c>
      <c r="U62" s="217"/>
      <c r="V62" s="212">
        <v>1156</v>
      </c>
      <c r="W62" s="218">
        <v>578</v>
      </c>
      <c r="X62" s="212">
        <v>60</v>
      </c>
      <c r="Y62" s="212">
        <f t="shared" si="1"/>
        <v>720</v>
      </c>
      <c r="Z62" s="219"/>
      <c r="AA62" s="220" t="s">
        <v>2125</v>
      </c>
      <c r="AB62" s="220" t="s">
        <v>2097</v>
      </c>
      <c r="AC62" s="220" t="s">
        <v>2126</v>
      </c>
      <c r="AD62" s="220" t="s">
        <v>2095</v>
      </c>
      <c r="AE62" s="212"/>
      <c r="AF62" s="220" t="s">
        <v>2095</v>
      </c>
      <c r="AG62" s="212" t="s">
        <v>2277</v>
      </c>
      <c r="AH62" s="221" t="s">
        <v>2095</v>
      </c>
      <c r="AI62" s="222">
        <v>6</v>
      </c>
      <c r="AJ62" s="212" t="s">
        <v>2099</v>
      </c>
      <c r="AK62" s="223"/>
      <c r="AL62" s="212">
        <v>496</v>
      </c>
      <c r="AM62" s="212">
        <v>2</v>
      </c>
      <c r="AN62" s="212">
        <v>4</v>
      </c>
      <c r="AO62" s="224">
        <v>0.47718035273295456</v>
      </c>
      <c r="AP62" s="212" t="s">
        <v>2257</v>
      </c>
      <c r="AQ62" s="225"/>
    </row>
    <row r="63" spans="1:43" s="226" customFormat="1" ht="29" hidden="1" x14ac:dyDescent="0.35">
      <c r="A63" s="210">
        <v>18</v>
      </c>
      <c r="B63" s="210" t="s">
        <v>29</v>
      </c>
      <c r="C63" s="210" t="s">
        <v>710</v>
      </c>
      <c r="D63" s="210" t="s">
        <v>2278</v>
      </c>
      <c r="E63" s="210" t="s">
        <v>713</v>
      </c>
      <c r="F63" s="211" t="s">
        <v>2442</v>
      </c>
      <c r="G63" s="210">
        <v>3</v>
      </c>
      <c r="H63" s="212" t="s">
        <v>2105</v>
      </c>
      <c r="I63" s="215"/>
      <c r="J63" s="213" t="s">
        <v>62</v>
      </c>
      <c r="K63" s="214" t="s">
        <v>37</v>
      </c>
      <c r="L63" s="212">
        <v>2003</v>
      </c>
      <c r="M63" s="215">
        <v>486</v>
      </c>
      <c r="N63" s="215"/>
      <c r="O63" s="215">
        <v>196</v>
      </c>
      <c r="P63" s="212"/>
      <c r="Q63" s="212"/>
      <c r="R63" s="216">
        <v>1</v>
      </c>
      <c r="S63" s="212"/>
      <c r="T63" s="201" t="s">
        <v>2095</v>
      </c>
      <c r="U63" s="217"/>
      <c r="V63" s="212">
        <v>817</v>
      </c>
      <c r="W63" s="218">
        <v>408.5</v>
      </c>
      <c r="X63" s="212">
        <v>42</v>
      </c>
      <c r="Y63" s="212">
        <f t="shared" si="1"/>
        <v>504</v>
      </c>
      <c r="Z63" s="219"/>
      <c r="AA63" s="220" t="s">
        <v>2125</v>
      </c>
      <c r="AB63" s="220" t="s">
        <v>2097</v>
      </c>
      <c r="AC63" s="220" t="s">
        <v>2126</v>
      </c>
      <c r="AD63" s="220" t="s">
        <v>2095</v>
      </c>
      <c r="AE63" s="212"/>
      <c r="AF63" s="220" t="s">
        <v>2095</v>
      </c>
      <c r="AG63" s="212" t="s">
        <v>2098</v>
      </c>
      <c r="AH63" s="221" t="s">
        <v>2095</v>
      </c>
      <c r="AI63" s="222">
        <v>6</v>
      </c>
      <c r="AJ63" s="212" t="s">
        <v>2099</v>
      </c>
      <c r="AK63" s="223"/>
      <c r="AL63" s="212">
        <v>219</v>
      </c>
      <c r="AM63" s="212">
        <v>2</v>
      </c>
      <c r="AN63" s="212">
        <v>6</v>
      </c>
      <c r="AO63" s="224">
        <v>0.50567372910037689</v>
      </c>
      <c r="AP63" s="212" t="s">
        <v>2280</v>
      </c>
      <c r="AQ63" s="225"/>
    </row>
    <row r="64" spans="1:43" s="226" customFormat="1" ht="29" hidden="1" x14ac:dyDescent="0.35">
      <c r="A64" s="210">
        <v>22</v>
      </c>
      <c r="B64" s="210" t="s">
        <v>29</v>
      </c>
      <c r="C64" s="210" t="s">
        <v>571</v>
      </c>
      <c r="D64" s="210" t="s">
        <v>2306</v>
      </c>
      <c r="E64" s="210" t="s">
        <v>575</v>
      </c>
      <c r="F64" s="211" t="s">
        <v>2432</v>
      </c>
      <c r="G64" s="210">
        <v>3</v>
      </c>
      <c r="H64" s="212" t="s">
        <v>2105</v>
      </c>
      <c r="I64" s="215"/>
      <c r="J64" s="213" t="s">
        <v>62</v>
      </c>
      <c r="K64" s="214" t="s">
        <v>37</v>
      </c>
      <c r="L64" s="212">
        <v>2004</v>
      </c>
      <c r="M64" s="215">
        <v>396</v>
      </c>
      <c r="N64" s="215"/>
      <c r="O64" s="215">
        <v>385</v>
      </c>
      <c r="P64" s="212"/>
      <c r="Q64" s="212"/>
      <c r="R64" s="216">
        <v>1</v>
      </c>
      <c r="S64" s="212"/>
      <c r="T64" s="201" t="s">
        <v>2095</v>
      </c>
      <c r="U64" s="217"/>
      <c r="V64" s="212">
        <v>806</v>
      </c>
      <c r="W64" s="218">
        <v>403</v>
      </c>
      <c r="X64" s="212">
        <v>43</v>
      </c>
      <c r="Y64" s="212">
        <f t="shared" si="1"/>
        <v>516</v>
      </c>
      <c r="Z64" s="219"/>
      <c r="AA64" s="220" t="s">
        <v>2125</v>
      </c>
      <c r="AB64" s="220" t="s">
        <v>2097</v>
      </c>
      <c r="AC64" s="220" t="s">
        <v>2126</v>
      </c>
      <c r="AD64" s="220" t="s">
        <v>2095</v>
      </c>
      <c r="AE64" s="212"/>
      <c r="AF64" s="220" t="s">
        <v>2095</v>
      </c>
      <c r="AG64" s="212" t="s">
        <v>2098</v>
      </c>
      <c r="AH64" s="221" t="s">
        <v>2095</v>
      </c>
      <c r="AI64" s="222">
        <v>6</v>
      </c>
      <c r="AJ64" s="212" t="s">
        <v>2099</v>
      </c>
      <c r="AK64" s="223"/>
      <c r="AL64" s="212">
        <v>213</v>
      </c>
      <c r="AM64" s="212">
        <v>0</v>
      </c>
      <c r="AN64" s="212">
        <v>6</v>
      </c>
      <c r="AO64" s="224">
        <v>1.290207052784091</v>
      </c>
      <c r="AP64" s="212" t="s">
        <v>2305</v>
      </c>
      <c r="AQ64" s="225"/>
    </row>
    <row r="65" spans="1:43" s="226" customFormat="1" ht="29" hidden="1" x14ac:dyDescent="0.35">
      <c r="A65" s="237">
        <v>26</v>
      </c>
      <c r="B65" s="210" t="s">
        <v>145</v>
      </c>
      <c r="C65" s="210" t="s">
        <v>376</v>
      </c>
      <c r="D65" s="210" t="s">
        <v>2331</v>
      </c>
      <c r="E65" s="210" t="s">
        <v>379</v>
      </c>
      <c r="F65" s="211" t="s">
        <v>2486</v>
      </c>
      <c r="G65" s="210">
        <v>3</v>
      </c>
      <c r="H65" s="212" t="s">
        <v>2105</v>
      </c>
      <c r="I65" s="215"/>
      <c r="J65" s="213" t="s">
        <v>62</v>
      </c>
      <c r="K65" s="214" t="s">
        <v>37</v>
      </c>
      <c r="L65" s="212">
        <v>2003</v>
      </c>
      <c r="M65" s="215">
        <v>269</v>
      </c>
      <c r="N65" s="215"/>
      <c r="O65" s="215">
        <v>521</v>
      </c>
      <c r="P65" s="212"/>
      <c r="Q65" s="212"/>
      <c r="R65" s="216">
        <v>1</v>
      </c>
      <c r="S65" s="212"/>
      <c r="T65" s="201" t="s">
        <v>2107</v>
      </c>
      <c r="U65" s="217"/>
      <c r="V65" s="212">
        <v>742</v>
      </c>
      <c r="W65" s="218">
        <v>371</v>
      </c>
      <c r="X65" s="212">
        <v>32</v>
      </c>
      <c r="Y65" s="212">
        <f t="shared" si="1"/>
        <v>384</v>
      </c>
      <c r="Z65" s="219"/>
      <c r="AA65" s="220" t="s">
        <v>2125</v>
      </c>
      <c r="AB65" s="220" t="s">
        <v>2097</v>
      </c>
      <c r="AC65" s="220" t="s">
        <v>2126</v>
      </c>
      <c r="AD65" s="220" t="s">
        <v>2095</v>
      </c>
      <c r="AE65" s="212"/>
      <c r="AF65" s="220" t="s">
        <v>2095</v>
      </c>
      <c r="AG65" s="212" t="s">
        <v>2098</v>
      </c>
      <c r="AH65" s="221" t="s">
        <v>2095</v>
      </c>
      <c r="AI65" s="222">
        <v>6</v>
      </c>
      <c r="AJ65" s="212" t="s">
        <v>2099</v>
      </c>
      <c r="AK65" s="223"/>
      <c r="AL65" s="212">
        <v>25</v>
      </c>
      <c r="AM65" s="212">
        <v>0</v>
      </c>
      <c r="AN65" s="212">
        <v>4</v>
      </c>
      <c r="AO65" s="224">
        <v>1.1786617594280284</v>
      </c>
      <c r="AP65" s="212" t="s">
        <v>2333</v>
      </c>
      <c r="AQ65" s="225"/>
    </row>
    <row r="66" spans="1:43" s="226" customFormat="1" ht="29" hidden="1" x14ac:dyDescent="0.35">
      <c r="A66" s="210">
        <v>27</v>
      </c>
      <c r="B66" s="210" t="s">
        <v>145</v>
      </c>
      <c r="C66" s="210" t="s">
        <v>295</v>
      </c>
      <c r="D66" s="210" t="s">
        <v>2435</v>
      </c>
      <c r="E66" s="210" t="s">
        <v>298</v>
      </c>
      <c r="F66" s="211" t="s">
        <v>2515</v>
      </c>
      <c r="G66" s="210">
        <v>3</v>
      </c>
      <c r="H66" s="212" t="s">
        <v>2105</v>
      </c>
      <c r="I66" s="215"/>
      <c r="J66" s="213" t="s">
        <v>62</v>
      </c>
      <c r="K66" s="214" t="s">
        <v>37</v>
      </c>
      <c r="L66" s="212">
        <v>1996</v>
      </c>
      <c r="M66" s="215">
        <v>0</v>
      </c>
      <c r="N66" s="215"/>
      <c r="O66" s="215">
        <v>232</v>
      </c>
      <c r="P66" s="212"/>
      <c r="Q66" s="212"/>
      <c r="R66" s="216">
        <v>0.98461538461538467</v>
      </c>
      <c r="S66" s="212"/>
      <c r="T66" s="201" t="s">
        <v>2095</v>
      </c>
      <c r="U66" s="217"/>
      <c r="V66" s="212">
        <v>1069</v>
      </c>
      <c r="W66" s="218">
        <v>534.5</v>
      </c>
      <c r="X66" s="212">
        <v>60</v>
      </c>
      <c r="Y66" s="212">
        <f t="shared" si="1"/>
        <v>720</v>
      </c>
      <c r="Z66" s="219"/>
      <c r="AA66" s="220" t="s">
        <v>2125</v>
      </c>
      <c r="AB66" s="220" t="s">
        <v>2097</v>
      </c>
      <c r="AC66" s="220" t="s">
        <v>2126</v>
      </c>
      <c r="AD66" s="220" t="s">
        <v>2095</v>
      </c>
      <c r="AE66" s="212"/>
      <c r="AF66" s="220" t="s">
        <v>2095</v>
      </c>
      <c r="AG66" s="212" t="s">
        <v>2277</v>
      </c>
      <c r="AH66" s="221" t="s">
        <v>2095</v>
      </c>
      <c r="AI66" s="222">
        <v>6</v>
      </c>
      <c r="AJ66" s="212" t="s">
        <v>2099</v>
      </c>
      <c r="AK66" s="223"/>
      <c r="AL66" s="212">
        <v>311</v>
      </c>
      <c r="AM66" s="212">
        <v>2</v>
      </c>
      <c r="AN66" s="212">
        <v>3</v>
      </c>
      <c r="AO66" s="224">
        <v>0.53850249424053032</v>
      </c>
      <c r="AP66" s="212" t="s">
        <v>2337</v>
      </c>
      <c r="AQ66" s="225"/>
    </row>
    <row r="67" spans="1:43" s="226" customFormat="1" ht="29" hidden="1" x14ac:dyDescent="0.35">
      <c r="A67" s="210">
        <v>28</v>
      </c>
      <c r="B67" s="210" t="s">
        <v>145</v>
      </c>
      <c r="C67" s="210" t="s">
        <v>268</v>
      </c>
      <c r="D67" s="210" t="s">
        <v>2347</v>
      </c>
      <c r="E67" s="210" t="s">
        <v>272</v>
      </c>
      <c r="F67" s="211" t="s">
        <v>2436</v>
      </c>
      <c r="G67" s="210">
        <v>3</v>
      </c>
      <c r="H67" s="212" t="s">
        <v>2105</v>
      </c>
      <c r="I67" s="215"/>
      <c r="J67" s="213" t="s">
        <v>62</v>
      </c>
      <c r="K67" s="214" t="s">
        <v>37</v>
      </c>
      <c r="L67" s="212">
        <v>2015</v>
      </c>
      <c r="M67" s="215">
        <v>299</v>
      </c>
      <c r="N67" s="215"/>
      <c r="O67" s="215">
        <v>366</v>
      </c>
      <c r="P67" s="212"/>
      <c r="Q67" s="212"/>
      <c r="R67" s="216">
        <v>1</v>
      </c>
      <c r="S67" s="212"/>
      <c r="T67" s="201" t="s">
        <v>2107</v>
      </c>
      <c r="U67" s="217"/>
      <c r="V67" s="212">
        <v>626</v>
      </c>
      <c r="W67" s="218">
        <v>313</v>
      </c>
      <c r="X67" s="212">
        <v>37</v>
      </c>
      <c r="Y67" s="212">
        <f t="shared" si="1"/>
        <v>444</v>
      </c>
      <c r="Z67" s="219"/>
      <c r="AA67" s="220" t="s">
        <v>2125</v>
      </c>
      <c r="AB67" s="220" t="s">
        <v>2097</v>
      </c>
      <c r="AC67" s="220" t="s">
        <v>2126</v>
      </c>
      <c r="AD67" s="220" t="s">
        <v>2095</v>
      </c>
      <c r="AE67" s="212"/>
      <c r="AF67" s="220" t="s">
        <v>2095</v>
      </c>
      <c r="AG67" s="212" t="s">
        <v>2098</v>
      </c>
      <c r="AH67" s="221" t="s">
        <v>2095</v>
      </c>
      <c r="AI67" s="222">
        <v>6</v>
      </c>
      <c r="AJ67" s="212" t="s">
        <v>2099</v>
      </c>
      <c r="AK67" s="223"/>
      <c r="AL67" s="212">
        <v>260</v>
      </c>
      <c r="AM67" s="212">
        <v>3</v>
      </c>
      <c r="AN67" s="212">
        <v>35</v>
      </c>
      <c r="AO67" s="224">
        <v>0.6707635992708314</v>
      </c>
      <c r="AP67" s="212" t="s">
        <v>2349</v>
      </c>
      <c r="AQ67" s="225"/>
    </row>
    <row r="68" spans="1:43" s="226" customFormat="1" ht="29" hidden="1" x14ac:dyDescent="0.35">
      <c r="A68" s="210">
        <v>29</v>
      </c>
      <c r="B68" s="210" t="s">
        <v>145</v>
      </c>
      <c r="C68" s="210" t="s">
        <v>215</v>
      </c>
      <c r="D68" s="210" t="s">
        <v>2354</v>
      </c>
      <c r="E68" s="210" t="s">
        <v>219</v>
      </c>
      <c r="F68" s="211" t="s">
        <v>2487</v>
      </c>
      <c r="G68" s="210">
        <v>3</v>
      </c>
      <c r="H68" s="212" t="s">
        <v>2105</v>
      </c>
      <c r="I68" s="215"/>
      <c r="J68" s="213" t="s">
        <v>62</v>
      </c>
      <c r="K68" s="214" t="s">
        <v>37</v>
      </c>
      <c r="L68" s="212">
        <v>2007</v>
      </c>
      <c r="M68" s="215">
        <v>274</v>
      </c>
      <c r="N68" s="215"/>
      <c r="O68" s="215">
        <v>363</v>
      </c>
      <c r="P68" s="212"/>
      <c r="Q68" s="212"/>
      <c r="R68" s="216">
        <v>1</v>
      </c>
      <c r="S68" s="212"/>
      <c r="T68" s="201" t="s">
        <v>2107</v>
      </c>
      <c r="U68" s="217"/>
      <c r="V68" s="212">
        <v>545</v>
      </c>
      <c r="W68" s="218">
        <v>272.5</v>
      </c>
      <c r="X68" s="212">
        <v>33</v>
      </c>
      <c r="Y68" s="212">
        <f t="shared" si="1"/>
        <v>396</v>
      </c>
      <c r="Z68" s="219"/>
      <c r="AA68" s="220" t="s">
        <v>2125</v>
      </c>
      <c r="AB68" s="220" t="s">
        <v>2097</v>
      </c>
      <c r="AC68" s="220" t="s">
        <v>2126</v>
      </c>
      <c r="AD68" s="220" t="s">
        <v>2095</v>
      </c>
      <c r="AE68" s="212"/>
      <c r="AF68" s="220" t="s">
        <v>2095</v>
      </c>
      <c r="AG68" s="212" t="s">
        <v>2098</v>
      </c>
      <c r="AH68" s="221" t="s">
        <v>2095</v>
      </c>
      <c r="AI68" s="222">
        <v>6</v>
      </c>
      <c r="AJ68" s="212" t="s">
        <v>2099</v>
      </c>
      <c r="AK68" s="223"/>
      <c r="AL68" s="212">
        <v>411</v>
      </c>
      <c r="AM68" s="212">
        <v>0</v>
      </c>
      <c r="AN68" s="212">
        <v>5</v>
      </c>
      <c r="AO68" s="224">
        <v>2.5907158599431819</v>
      </c>
      <c r="AP68" s="212" t="s">
        <v>2333</v>
      </c>
      <c r="AQ68" s="225"/>
    </row>
    <row r="69" spans="1:43" s="226" customFormat="1" ht="29" hidden="1" x14ac:dyDescent="0.35">
      <c r="A69" s="210">
        <v>29</v>
      </c>
      <c r="B69" s="210" t="s">
        <v>145</v>
      </c>
      <c r="C69" s="210" t="s">
        <v>223</v>
      </c>
      <c r="D69" s="210" t="s">
        <v>2356</v>
      </c>
      <c r="E69" s="210" t="s">
        <v>226</v>
      </c>
      <c r="F69" s="211" t="s">
        <v>2490</v>
      </c>
      <c r="G69" s="210">
        <v>3</v>
      </c>
      <c r="H69" s="212" t="s">
        <v>2105</v>
      </c>
      <c r="I69" s="215"/>
      <c r="J69" s="213" t="s">
        <v>62</v>
      </c>
      <c r="K69" s="214" t="s">
        <v>37</v>
      </c>
      <c r="L69" s="212">
        <v>2003</v>
      </c>
      <c r="M69" s="215">
        <v>248</v>
      </c>
      <c r="N69" s="215"/>
      <c r="O69" s="215">
        <v>216</v>
      </c>
      <c r="P69" s="212"/>
      <c r="Q69" s="212"/>
      <c r="R69" s="216">
        <v>1</v>
      </c>
      <c r="S69" s="212"/>
      <c r="T69" s="201" t="s">
        <v>2095</v>
      </c>
      <c r="U69" s="217"/>
      <c r="V69" s="212">
        <v>610</v>
      </c>
      <c r="W69" s="218">
        <v>305</v>
      </c>
      <c r="X69" s="212">
        <v>29</v>
      </c>
      <c r="Y69" s="212">
        <f t="shared" si="1"/>
        <v>348</v>
      </c>
      <c r="Z69" s="219"/>
      <c r="AA69" s="220" t="s">
        <v>2125</v>
      </c>
      <c r="AB69" s="220" t="s">
        <v>2097</v>
      </c>
      <c r="AC69" s="220" t="s">
        <v>2126</v>
      </c>
      <c r="AD69" s="220" t="s">
        <v>2095</v>
      </c>
      <c r="AE69" s="212"/>
      <c r="AF69" s="220" t="s">
        <v>2095</v>
      </c>
      <c r="AG69" s="212" t="s">
        <v>2098</v>
      </c>
      <c r="AH69" s="221" t="s">
        <v>2095</v>
      </c>
      <c r="AI69" s="222">
        <v>6</v>
      </c>
      <c r="AJ69" s="212" t="s">
        <v>2099</v>
      </c>
      <c r="AK69" s="223"/>
      <c r="AL69" s="212">
        <v>411</v>
      </c>
      <c r="AM69" s="212">
        <v>0</v>
      </c>
      <c r="AN69" s="212">
        <v>3</v>
      </c>
      <c r="AO69" s="224">
        <v>4.5814562639772731</v>
      </c>
      <c r="AP69" s="212" t="s">
        <v>2346</v>
      </c>
      <c r="AQ69" s="225"/>
    </row>
    <row r="70" spans="1:43" s="226" customFormat="1" ht="29" hidden="1" x14ac:dyDescent="0.35">
      <c r="A70" s="210">
        <v>31</v>
      </c>
      <c r="B70" s="210" t="s">
        <v>57</v>
      </c>
      <c r="C70" s="210" t="s">
        <v>109</v>
      </c>
      <c r="D70" s="210" t="s">
        <v>2372</v>
      </c>
      <c r="E70" s="210" t="s">
        <v>113</v>
      </c>
      <c r="F70" s="211" t="s">
        <v>2494</v>
      </c>
      <c r="G70" s="210">
        <v>3</v>
      </c>
      <c r="H70" s="212" t="s">
        <v>2105</v>
      </c>
      <c r="I70" s="215"/>
      <c r="J70" s="213" t="s">
        <v>62</v>
      </c>
      <c r="K70" s="214" t="s">
        <v>37</v>
      </c>
      <c r="L70" s="212">
        <v>2013</v>
      </c>
      <c r="M70" s="215">
        <v>312</v>
      </c>
      <c r="N70" s="215"/>
      <c r="O70" s="215">
        <v>255</v>
      </c>
      <c r="P70" s="212"/>
      <c r="Q70" s="212"/>
      <c r="R70" s="216">
        <v>1</v>
      </c>
      <c r="S70" s="212"/>
      <c r="T70" s="198" t="s">
        <v>2095</v>
      </c>
      <c r="U70" s="217"/>
      <c r="V70" s="212">
        <v>861</v>
      </c>
      <c r="W70" s="218">
        <v>430.5</v>
      </c>
      <c r="X70" s="212">
        <v>37</v>
      </c>
      <c r="Y70" s="212">
        <f t="shared" si="1"/>
        <v>444</v>
      </c>
      <c r="Z70" s="219"/>
      <c r="AA70" s="220" t="s">
        <v>2125</v>
      </c>
      <c r="AB70" s="220" t="s">
        <v>2097</v>
      </c>
      <c r="AC70" s="220" t="s">
        <v>2126</v>
      </c>
      <c r="AD70" s="220" t="s">
        <v>2095</v>
      </c>
      <c r="AE70" s="212"/>
      <c r="AF70" s="220" t="s">
        <v>2095</v>
      </c>
      <c r="AG70" s="212" t="s">
        <v>2098</v>
      </c>
      <c r="AH70" s="221" t="s">
        <v>2095</v>
      </c>
      <c r="AI70" s="222">
        <v>6</v>
      </c>
      <c r="AJ70" s="212" t="s">
        <v>2099</v>
      </c>
      <c r="AK70" s="223"/>
      <c r="AL70" s="212">
        <v>109</v>
      </c>
      <c r="AM70" s="212">
        <v>1</v>
      </c>
      <c r="AN70" s="212">
        <v>18</v>
      </c>
      <c r="AO70" s="224">
        <v>1.305951133375</v>
      </c>
      <c r="AP70" s="212" t="s">
        <v>2374</v>
      </c>
      <c r="AQ70" s="225"/>
    </row>
    <row r="71" spans="1:43" s="226" customFormat="1" ht="43.5" hidden="1" x14ac:dyDescent="0.35">
      <c r="A71" s="210">
        <v>31</v>
      </c>
      <c r="B71" s="210" t="s">
        <v>57</v>
      </c>
      <c r="C71" s="210" t="s">
        <v>140</v>
      </c>
      <c r="D71" s="210" t="s">
        <v>2375</v>
      </c>
      <c r="E71" s="210" t="s">
        <v>143</v>
      </c>
      <c r="F71" s="211" t="s">
        <v>2496</v>
      </c>
      <c r="G71" s="210">
        <v>3</v>
      </c>
      <c r="H71" s="212" t="s">
        <v>2105</v>
      </c>
      <c r="I71" s="215"/>
      <c r="J71" s="213" t="s">
        <v>62</v>
      </c>
      <c r="K71" s="214" t="s">
        <v>37</v>
      </c>
      <c r="L71" s="212">
        <v>2009</v>
      </c>
      <c r="M71" s="215">
        <v>296</v>
      </c>
      <c r="N71" s="215"/>
      <c r="O71" s="215">
        <v>379</v>
      </c>
      <c r="P71" s="212"/>
      <c r="Q71" s="212"/>
      <c r="R71" s="216">
        <v>1</v>
      </c>
      <c r="S71" s="212"/>
      <c r="T71" s="198" t="s">
        <v>2107</v>
      </c>
      <c r="U71" s="217"/>
      <c r="V71" s="212">
        <v>737</v>
      </c>
      <c r="W71" s="218">
        <v>368.5</v>
      </c>
      <c r="X71" s="212">
        <v>40</v>
      </c>
      <c r="Y71" s="212">
        <f t="shared" si="1"/>
        <v>480</v>
      </c>
      <c r="Z71" s="219"/>
      <c r="AA71" s="220" t="s">
        <v>2125</v>
      </c>
      <c r="AB71" s="220" t="s">
        <v>2097</v>
      </c>
      <c r="AC71" s="220" t="s">
        <v>2126</v>
      </c>
      <c r="AD71" s="220" t="s">
        <v>2095</v>
      </c>
      <c r="AE71" s="212"/>
      <c r="AF71" s="220" t="s">
        <v>2095</v>
      </c>
      <c r="AG71" s="212" t="s">
        <v>2098</v>
      </c>
      <c r="AH71" s="221" t="s">
        <v>2095</v>
      </c>
      <c r="AI71" s="222">
        <v>6</v>
      </c>
      <c r="AJ71" s="212" t="s">
        <v>2099</v>
      </c>
      <c r="AK71" s="223"/>
      <c r="AL71" s="212">
        <v>109</v>
      </c>
      <c r="AM71" s="212">
        <v>0</v>
      </c>
      <c r="AN71" s="212">
        <v>20</v>
      </c>
      <c r="AO71" s="224">
        <v>3.2561376687689205</v>
      </c>
      <c r="AP71" s="212" t="s">
        <v>2377</v>
      </c>
      <c r="AQ71" s="225"/>
    </row>
    <row r="72" spans="1:43" s="226" customFormat="1" ht="29" hidden="1" x14ac:dyDescent="0.35">
      <c r="A72" s="210">
        <v>2</v>
      </c>
      <c r="B72" s="210" t="s">
        <v>1649</v>
      </c>
      <c r="C72" s="210" t="s">
        <v>1924</v>
      </c>
      <c r="D72" s="210" t="s">
        <v>2135</v>
      </c>
      <c r="E72" s="220" t="s">
        <v>1927</v>
      </c>
      <c r="F72" s="211" t="s">
        <v>2433</v>
      </c>
      <c r="G72" s="210">
        <v>3</v>
      </c>
      <c r="H72" s="212" t="s">
        <v>2137</v>
      </c>
      <c r="I72" s="215"/>
      <c r="J72" s="213" t="s">
        <v>62</v>
      </c>
      <c r="K72" s="214" t="s">
        <v>37</v>
      </c>
      <c r="L72" s="212">
        <v>1998</v>
      </c>
      <c r="M72" s="215">
        <v>299</v>
      </c>
      <c r="N72" s="215"/>
      <c r="O72" s="215">
        <v>300</v>
      </c>
      <c r="P72" s="212"/>
      <c r="Q72" s="212"/>
      <c r="R72" s="216">
        <v>1</v>
      </c>
      <c r="S72" s="212"/>
      <c r="T72" s="201" t="s">
        <v>2095</v>
      </c>
      <c r="U72" s="217"/>
      <c r="V72" s="212">
        <v>663</v>
      </c>
      <c r="W72" s="218">
        <v>331.5</v>
      </c>
      <c r="X72" s="212">
        <v>39</v>
      </c>
      <c r="Y72" s="212">
        <f t="shared" si="1"/>
        <v>468</v>
      </c>
      <c r="Z72" s="219"/>
      <c r="AA72" s="220" t="s">
        <v>2125</v>
      </c>
      <c r="AB72" s="220" t="s">
        <v>2097</v>
      </c>
      <c r="AC72" s="220" t="s">
        <v>2095</v>
      </c>
      <c r="AD72" s="220" t="s">
        <v>2095</v>
      </c>
      <c r="AE72" s="212"/>
      <c r="AF72" s="220" t="s">
        <v>2095</v>
      </c>
      <c r="AG72" s="212" t="s">
        <v>2098</v>
      </c>
      <c r="AH72" s="221" t="s">
        <v>2095</v>
      </c>
      <c r="AI72" s="222">
        <v>5</v>
      </c>
      <c r="AJ72" s="212" t="s">
        <v>2099</v>
      </c>
      <c r="AK72" s="223"/>
      <c r="AL72" s="212">
        <v>568</v>
      </c>
      <c r="AM72" s="212">
        <v>8</v>
      </c>
      <c r="AN72" s="212">
        <v>30</v>
      </c>
      <c r="AO72" s="224">
        <v>0.66223579753030304</v>
      </c>
      <c r="AP72" s="212" t="s">
        <v>2134</v>
      </c>
      <c r="AQ72" s="225"/>
    </row>
    <row r="73" spans="1:43" s="226" customFormat="1" ht="29" hidden="1" x14ac:dyDescent="0.35">
      <c r="A73" s="210">
        <v>2</v>
      </c>
      <c r="B73" s="210" t="s">
        <v>1649</v>
      </c>
      <c r="C73" s="210" t="s">
        <v>1939</v>
      </c>
      <c r="D73" s="210" t="s">
        <v>2138</v>
      </c>
      <c r="E73" s="220" t="s">
        <v>1942</v>
      </c>
      <c r="F73" s="211" t="s">
        <v>2434</v>
      </c>
      <c r="G73" s="210">
        <v>3</v>
      </c>
      <c r="H73" s="212"/>
      <c r="I73" s="215"/>
      <c r="J73" s="213" t="s">
        <v>55</v>
      </c>
      <c r="K73" s="214" t="s">
        <v>44</v>
      </c>
      <c r="L73" s="212">
        <v>1898</v>
      </c>
      <c r="M73" s="215">
        <v>300</v>
      </c>
      <c r="N73" s="215"/>
      <c r="O73" s="215">
        <v>366</v>
      </c>
      <c r="P73" s="212"/>
      <c r="Q73" s="212"/>
      <c r="R73" s="216">
        <v>0.8571428571428571</v>
      </c>
      <c r="S73" s="212"/>
      <c r="T73" s="201" t="s">
        <v>2095</v>
      </c>
      <c r="U73" s="217"/>
      <c r="V73" s="212">
        <v>974</v>
      </c>
      <c r="W73" s="218">
        <v>487</v>
      </c>
      <c r="X73" s="212">
        <v>49</v>
      </c>
      <c r="Y73" s="212">
        <f t="shared" si="1"/>
        <v>588</v>
      </c>
      <c r="Z73" s="219"/>
      <c r="AA73" s="220" t="s">
        <v>2125</v>
      </c>
      <c r="AB73" s="220" t="s">
        <v>2097</v>
      </c>
      <c r="AC73" s="220" t="s">
        <v>2095</v>
      </c>
      <c r="AD73" s="220" t="s">
        <v>2095</v>
      </c>
      <c r="AE73" s="212"/>
      <c r="AF73" s="220" t="s">
        <v>2095</v>
      </c>
      <c r="AG73" s="212" t="s">
        <v>2098</v>
      </c>
      <c r="AH73" s="221" t="s">
        <v>2095</v>
      </c>
      <c r="AI73" s="222">
        <v>5</v>
      </c>
      <c r="AJ73" s="212" t="s">
        <v>2099</v>
      </c>
      <c r="AK73" s="223"/>
      <c r="AL73" s="212">
        <v>568</v>
      </c>
      <c r="AM73" s="212">
        <v>1</v>
      </c>
      <c r="AN73" s="212">
        <v>18</v>
      </c>
      <c r="AO73" s="224">
        <v>0.3689557209621212</v>
      </c>
      <c r="AP73" s="212" t="s">
        <v>2140</v>
      </c>
      <c r="AQ73" s="225"/>
    </row>
    <row r="74" spans="1:43" s="226" customFormat="1" ht="43.5" hidden="1" x14ac:dyDescent="0.35">
      <c r="A74" s="210">
        <v>2</v>
      </c>
      <c r="B74" s="210" t="s">
        <v>1649</v>
      </c>
      <c r="C74" s="210" t="s">
        <v>1954</v>
      </c>
      <c r="D74" s="210" t="s">
        <v>2533</v>
      </c>
      <c r="E74" s="220" t="s">
        <v>1958</v>
      </c>
      <c r="F74" s="211" t="s">
        <v>2534</v>
      </c>
      <c r="G74" s="220"/>
      <c r="H74" s="212"/>
      <c r="I74" s="215"/>
      <c r="J74" s="213" t="s">
        <v>43</v>
      </c>
      <c r="K74" s="214" t="s">
        <v>44</v>
      </c>
      <c r="L74" s="212">
        <v>1931</v>
      </c>
      <c r="M74" s="215">
        <v>660</v>
      </c>
      <c r="N74" s="215"/>
      <c r="O74" s="215">
        <v>200</v>
      </c>
      <c r="P74" s="212"/>
      <c r="Q74" s="212"/>
      <c r="R74" s="216">
        <v>0.7589285714285714</v>
      </c>
      <c r="S74" s="212"/>
      <c r="T74" s="201" t="s">
        <v>2095</v>
      </c>
      <c r="U74" s="217"/>
      <c r="V74" s="212">
        <v>2733</v>
      </c>
      <c r="W74" s="218">
        <v>1366.5</v>
      </c>
      <c r="X74" s="212">
        <v>107</v>
      </c>
      <c r="Y74" s="212">
        <f t="shared" si="1"/>
        <v>1284</v>
      </c>
      <c r="Z74" s="219"/>
      <c r="AA74" s="220" t="s">
        <v>2102</v>
      </c>
      <c r="AB74" s="220" t="s">
        <v>2095</v>
      </c>
      <c r="AC74" s="220" t="s">
        <v>2117</v>
      </c>
      <c r="AD74" s="220" t="s">
        <v>2095</v>
      </c>
      <c r="AE74" s="212"/>
      <c r="AF74" s="220" t="s">
        <v>2095</v>
      </c>
      <c r="AG74" s="212" t="s">
        <v>2098</v>
      </c>
      <c r="AH74" s="221" t="s">
        <v>2095</v>
      </c>
      <c r="AI74" s="222">
        <v>5</v>
      </c>
      <c r="AJ74" s="212" t="s">
        <v>2099</v>
      </c>
      <c r="AK74" s="223"/>
      <c r="AL74" s="212">
        <v>568</v>
      </c>
      <c r="AM74" s="212">
        <v>8</v>
      </c>
      <c r="AN74" s="212">
        <v>18</v>
      </c>
      <c r="AO74" s="224">
        <v>0.40169427595075763</v>
      </c>
      <c r="AP74" s="212" t="s">
        <v>2535</v>
      </c>
      <c r="AQ74" s="225"/>
    </row>
    <row r="75" spans="1:43" s="226" customFormat="1" ht="29" hidden="1" x14ac:dyDescent="0.35">
      <c r="A75" s="210">
        <v>3</v>
      </c>
      <c r="B75" s="210" t="s">
        <v>1649</v>
      </c>
      <c r="C75" s="210" t="s">
        <v>1881</v>
      </c>
      <c r="D75" s="210" t="s">
        <v>2150</v>
      </c>
      <c r="E75" s="220" t="s">
        <v>1884</v>
      </c>
      <c r="F75" s="211" t="s">
        <v>2443</v>
      </c>
      <c r="G75" s="210">
        <v>3</v>
      </c>
      <c r="H75" s="212"/>
      <c r="I75" s="215"/>
      <c r="J75" s="213" t="s">
        <v>1015</v>
      </c>
      <c r="K75" s="214" t="s">
        <v>44</v>
      </c>
      <c r="L75" s="212">
        <v>1960</v>
      </c>
      <c r="M75" s="215">
        <v>400</v>
      </c>
      <c r="N75" s="215"/>
      <c r="O75" s="215">
        <v>374</v>
      </c>
      <c r="P75" s="212"/>
      <c r="Q75" s="212"/>
      <c r="R75" s="216">
        <v>0.65853658536585369</v>
      </c>
      <c r="S75" s="212"/>
      <c r="T75" s="201" t="s">
        <v>2095</v>
      </c>
      <c r="U75" s="217"/>
      <c r="V75" s="212">
        <v>706</v>
      </c>
      <c r="W75" s="218">
        <v>353</v>
      </c>
      <c r="X75" s="212">
        <v>40</v>
      </c>
      <c r="Y75" s="212">
        <f t="shared" si="1"/>
        <v>480</v>
      </c>
      <c r="Z75" s="219"/>
      <c r="AA75" s="220" t="s">
        <v>2125</v>
      </c>
      <c r="AB75" s="220" t="s">
        <v>2097</v>
      </c>
      <c r="AC75" s="220" t="s">
        <v>2095</v>
      </c>
      <c r="AD75" s="220" t="s">
        <v>2095</v>
      </c>
      <c r="AE75" s="212"/>
      <c r="AF75" s="220" t="s">
        <v>2095</v>
      </c>
      <c r="AG75" s="212" t="s">
        <v>2098</v>
      </c>
      <c r="AH75" s="221" t="s">
        <v>2095</v>
      </c>
      <c r="AI75" s="222">
        <v>5</v>
      </c>
      <c r="AJ75" s="212" t="s">
        <v>2099</v>
      </c>
      <c r="AK75" s="223"/>
      <c r="AL75" s="212">
        <v>286</v>
      </c>
      <c r="AM75" s="212">
        <v>5</v>
      </c>
      <c r="AN75" s="212">
        <v>14</v>
      </c>
      <c r="AO75" s="224">
        <v>0.32174259521212123</v>
      </c>
      <c r="AP75" s="212" t="s">
        <v>2152</v>
      </c>
      <c r="AQ75" s="225"/>
    </row>
    <row r="76" spans="1:43" s="226" customFormat="1" hidden="1" x14ac:dyDescent="0.35">
      <c r="A76" s="210">
        <v>3</v>
      </c>
      <c r="B76" s="210" t="s">
        <v>1649</v>
      </c>
      <c r="C76" s="210" t="s">
        <v>1885</v>
      </c>
      <c r="D76" s="210" t="s">
        <v>2153</v>
      </c>
      <c r="E76" s="220" t="s">
        <v>1889</v>
      </c>
      <c r="F76" s="211" t="s">
        <v>2444</v>
      </c>
      <c r="G76" s="210">
        <v>3</v>
      </c>
      <c r="H76" s="212" t="s">
        <v>2137</v>
      </c>
      <c r="I76" s="215"/>
      <c r="J76" s="213" t="s">
        <v>62</v>
      </c>
      <c r="K76" s="214" t="s">
        <v>37</v>
      </c>
      <c r="L76" s="212">
        <v>2017</v>
      </c>
      <c r="M76" s="215">
        <v>257</v>
      </c>
      <c r="N76" s="215"/>
      <c r="O76" s="215">
        <v>343</v>
      </c>
      <c r="P76" s="212"/>
      <c r="Q76" s="212"/>
      <c r="R76" s="216">
        <v>1</v>
      </c>
      <c r="S76" s="212"/>
      <c r="T76" s="201" t="s">
        <v>2095</v>
      </c>
      <c r="U76" s="217"/>
      <c r="V76" s="212">
        <v>650</v>
      </c>
      <c r="W76" s="218">
        <v>325</v>
      </c>
      <c r="X76" s="212">
        <v>35</v>
      </c>
      <c r="Y76" s="212">
        <f t="shared" si="1"/>
        <v>420</v>
      </c>
      <c r="Z76" s="219"/>
      <c r="AA76" s="220" t="s">
        <v>2125</v>
      </c>
      <c r="AB76" s="220" t="s">
        <v>2097</v>
      </c>
      <c r="AC76" s="220" t="s">
        <v>2095</v>
      </c>
      <c r="AD76" s="220" t="s">
        <v>2095</v>
      </c>
      <c r="AE76" s="212"/>
      <c r="AF76" s="220" t="s">
        <v>2095</v>
      </c>
      <c r="AG76" s="212" t="s">
        <v>2098</v>
      </c>
      <c r="AH76" s="221" t="s">
        <v>2095</v>
      </c>
      <c r="AI76" s="222">
        <v>5</v>
      </c>
      <c r="AJ76" s="212" t="s">
        <v>2099</v>
      </c>
      <c r="AK76" s="223"/>
      <c r="AL76" s="212">
        <v>286</v>
      </c>
      <c r="AM76" s="212">
        <v>1</v>
      </c>
      <c r="AN76" s="212">
        <v>15</v>
      </c>
      <c r="AO76" s="224">
        <v>0.28453676993939392</v>
      </c>
      <c r="AP76" s="212" t="s">
        <v>2155</v>
      </c>
      <c r="AQ76" s="225"/>
    </row>
    <row r="77" spans="1:43" s="226" customFormat="1" hidden="1" x14ac:dyDescent="0.35">
      <c r="A77" s="210">
        <v>4</v>
      </c>
      <c r="B77" s="210" t="s">
        <v>1649</v>
      </c>
      <c r="C77" s="210" t="s">
        <v>1797</v>
      </c>
      <c r="D77" s="210" t="s">
        <v>2160</v>
      </c>
      <c r="E77" s="220" t="s">
        <v>1800</v>
      </c>
      <c r="F77" s="211" t="s">
        <v>2394</v>
      </c>
      <c r="G77" s="210">
        <v>3</v>
      </c>
      <c r="H77" s="212" t="s">
        <v>2124</v>
      </c>
      <c r="I77" s="215"/>
      <c r="J77" s="213" t="s">
        <v>36</v>
      </c>
      <c r="K77" s="214" t="s">
        <v>37</v>
      </c>
      <c r="L77" s="212">
        <v>1959</v>
      </c>
      <c r="M77" s="215">
        <v>400</v>
      </c>
      <c r="N77" s="215"/>
      <c r="O77" s="215">
        <v>350</v>
      </c>
      <c r="P77" s="212"/>
      <c r="Q77" s="212"/>
      <c r="R77" s="216">
        <v>0.64864864864864868</v>
      </c>
      <c r="S77" s="212"/>
      <c r="T77" s="201" t="s">
        <v>2095</v>
      </c>
      <c r="U77" s="217"/>
      <c r="V77" s="212">
        <v>892</v>
      </c>
      <c r="W77" s="218">
        <v>446</v>
      </c>
      <c r="X77" s="212">
        <v>38</v>
      </c>
      <c r="Y77" s="212">
        <f t="shared" si="1"/>
        <v>456</v>
      </c>
      <c r="Z77" s="219"/>
      <c r="AA77" s="220" t="s">
        <v>2125</v>
      </c>
      <c r="AB77" s="220" t="s">
        <v>2097</v>
      </c>
      <c r="AC77" s="220" t="s">
        <v>2095</v>
      </c>
      <c r="AD77" s="220" t="s">
        <v>2095</v>
      </c>
      <c r="AE77" s="212"/>
      <c r="AF77" s="220" t="s">
        <v>2095</v>
      </c>
      <c r="AG77" s="212" t="s">
        <v>2098</v>
      </c>
      <c r="AH77" s="221" t="s">
        <v>2095</v>
      </c>
      <c r="AI77" s="222">
        <v>5</v>
      </c>
      <c r="AJ77" s="212" t="s">
        <v>2099</v>
      </c>
      <c r="AK77" s="223"/>
      <c r="AL77" s="212">
        <v>260</v>
      </c>
      <c r="AM77" s="212">
        <v>3</v>
      </c>
      <c r="AN77" s="212">
        <v>23</v>
      </c>
      <c r="AO77" s="224">
        <v>0.18454544340094678</v>
      </c>
      <c r="AP77" s="212" t="s">
        <v>2162</v>
      </c>
      <c r="AQ77" s="225"/>
    </row>
    <row r="78" spans="1:43" s="226" customFormat="1" hidden="1" x14ac:dyDescent="0.35">
      <c r="A78" s="210">
        <v>5</v>
      </c>
      <c r="B78" s="210" t="s">
        <v>1649</v>
      </c>
      <c r="C78" s="210" t="s">
        <v>1752</v>
      </c>
      <c r="D78" s="210" t="s">
        <v>2166</v>
      </c>
      <c r="E78" s="220" t="s">
        <v>1755</v>
      </c>
      <c r="F78" s="211" t="s">
        <v>2445</v>
      </c>
      <c r="G78" s="210">
        <v>3</v>
      </c>
      <c r="H78" s="212" t="s">
        <v>2168</v>
      </c>
      <c r="I78" s="215"/>
      <c r="J78" s="213" t="s">
        <v>43</v>
      </c>
      <c r="K78" s="214" t="s">
        <v>44</v>
      </c>
      <c r="L78" s="212">
        <v>1925</v>
      </c>
      <c r="M78" s="215">
        <v>149</v>
      </c>
      <c r="N78" s="215"/>
      <c r="O78" s="215">
        <v>270</v>
      </c>
      <c r="P78" s="212"/>
      <c r="Q78" s="212"/>
      <c r="R78" s="216">
        <v>0.88888888888888884</v>
      </c>
      <c r="S78" s="212"/>
      <c r="T78" s="201" t="s">
        <v>2095</v>
      </c>
      <c r="U78" s="217"/>
      <c r="V78" s="212">
        <v>1279</v>
      </c>
      <c r="W78" s="218">
        <v>639.5</v>
      </c>
      <c r="X78" s="212">
        <v>59</v>
      </c>
      <c r="Y78" s="212">
        <f t="shared" si="1"/>
        <v>708</v>
      </c>
      <c r="Z78" s="219"/>
      <c r="AA78" s="220" t="s">
        <v>2133</v>
      </c>
      <c r="AB78" s="220" t="s">
        <v>2097</v>
      </c>
      <c r="AC78" s="220" t="s">
        <v>2095</v>
      </c>
      <c r="AD78" s="220" t="s">
        <v>2095</v>
      </c>
      <c r="AE78" s="212"/>
      <c r="AF78" s="220" t="s">
        <v>2129</v>
      </c>
      <c r="AG78" s="212" t="s">
        <v>2098</v>
      </c>
      <c r="AH78" s="221" t="s">
        <v>2095</v>
      </c>
      <c r="AI78" s="222">
        <v>5</v>
      </c>
      <c r="AJ78" s="212" t="s">
        <v>2099</v>
      </c>
      <c r="AK78" s="223"/>
      <c r="AL78" s="212">
        <v>318</v>
      </c>
      <c r="AM78" s="212">
        <v>4</v>
      </c>
      <c r="AN78" s="212">
        <v>13</v>
      </c>
      <c r="AO78" s="224">
        <v>0.46351281794317994</v>
      </c>
      <c r="AP78" s="212" t="s">
        <v>2152</v>
      </c>
      <c r="AQ78" s="225"/>
    </row>
    <row r="79" spans="1:43" s="226" customFormat="1" hidden="1" x14ac:dyDescent="0.35">
      <c r="A79" s="210">
        <v>6</v>
      </c>
      <c r="B79" s="210" t="s">
        <v>1649</v>
      </c>
      <c r="C79" s="210" t="s">
        <v>1668</v>
      </c>
      <c r="D79" s="210" t="s">
        <v>2178</v>
      </c>
      <c r="E79" s="220" t="s">
        <v>1672</v>
      </c>
      <c r="F79" s="211" t="s">
        <v>2446</v>
      </c>
      <c r="G79" s="210">
        <v>3</v>
      </c>
      <c r="H79" s="212" t="s">
        <v>2137</v>
      </c>
      <c r="I79" s="215"/>
      <c r="J79" s="213" t="s">
        <v>62</v>
      </c>
      <c r="K79" s="214" t="s">
        <v>37</v>
      </c>
      <c r="L79" s="212">
        <v>2007</v>
      </c>
      <c r="M79" s="215">
        <v>200</v>
      </c>
      <c r="N79" s="215"/>
      <c r="O79" s="215">
        <v>299</v>
      </c>
      <c r="P79" s="212"/>
      <c r="Q79" s="212" t="s">
        <v>2106</v>
      </c>
      <c r="R79" s="216">
        <v>1</v>
      </c>
      <c r="S79" s="212"/>
      <c r="T79" s="201" t="s">
        <v>2095</v>
      </c>
      <c r="U79" s="217"/>
      <c r="V79" s="212">
        <v>356</v>
      </c>
      <c r="W79" s="218">
        <v>178</v>
      </c>
      <c r="X79" s="212">
        <v>26</v>
      </c>
      <c r="Y79" s="212">
        <f t="shared" si="1"/>
        <v>312</v>
      </c>
      <c r="Z79" s="219"/>
      <c r="AA79" s="220" t="s">
        <v>2125</v>
      </c>
      <c r="AB79" s="220" t="s">
        <v>2097</v>
      </c>
      <c r="AC79" s="220" t="s">
        <v>2095</v>
      </c>
      <c r="AD79" s="220" t="s">
        <v>2095</v>
      </c>
      <c r="AE79" s="212"/>
      <c r="AF79" s="220" t="s">
        <v>2095</v>
      </c>
      <c r="AG79" s="212" t="s">
        <v>2098</v>
      </c>
      <c r="AH79" s="221" t="s">
        <v>2095</v>
      </c>
      <c r="AI79" s="222">
        <v>5</v>
      </c>
      <c r="AJ79" s="212" t="s">
        <v>2099</v>
      </c>
      <c r="AK79" s="223"/>
      <c r="AL79" s="212">
        <v>227</v>
      </c>
      <c r="AM79" s="212">
        <v>6</v>
      </c>
      <c r="AN79" s="212">
        <v>10</v>
      </c>
      <c r="AO79" s="224">
        <v>0.7679671269602254</v>
      </c>
      <c r="AP79" s="212" t="s">
        <v>2173</v>
      </c>
      <c r="AQ79" s="225"/>
    </row>
    <row r="80" spans="1:43" s="226" customFormat="1" ht="29" hidden="1" x14ac:dyDescent="0.35">
      <c r="A80" s="210">
        <v>11</v>
      </c>
      <c r="B80" s="210" t="s">
        <v>1083</v>
      </c>
      <c r="C80" s="210" t="s">
        <v>1185</v>
      </c>
      <c r="D80" s="210" t="s">
        <v>2536</v>
      </c>
      <c r="E80" s="220" t="s">
        <v>1189</v>
      </c>
      <c r="F80" s="211" t="s">
        <v>2537</v>
      </c>
      <c r="G80" s="220" t="s">
        <v>2538</v>
      </c>
      <c r="H80" s="212"/>
      <c r="I80" s="215"/>
      <c r="J80" s="213" t="s">
        <v>1015</v>
      </c>
      <c r="K80" s="214" t="s">
        <v>44</v>
      </c>
      <c r="L80" s="212">
        <v>1937</v>
      </c>
      <c r="M80" s="215">
        <v>300</v>
      </c>
      <c r="N80" s="215"/>
      <c r="O80" s="215">
        <v>250</v>
      </c>
      <c r="P80" s="212"/>
      <c r="Q80" s="212"/>
      <c r="R80" s="216">
        <v>0.32500000000000001</v>
      </c>
      <c r="S80" s="212"/>
      <c r="T80" s="201" t="s">
        <v>2107</v>
      </c>
      <c r="U80" s="217"/>
      <c r="V80" s="212">
        <v>1689</v>
      </c>
      <c r="W80" s="218">
        <v>844.5</v>
      </c>
      <c r="X80" s="212">
        <v>66</v>
      </c>
      <c r="Y80" s="212">
        <f t="shared" si="1"/>
        <v>792</v>
      </c>
      <c r="Z80" s="219"/>
      <c r="AA80" s="220" t="s">
        <v>2171</v>
      </c>
      <c r="AB80" s="220" t="s">
        <v>2095</v>
      </c>
      <c r="AC80" s="220" t="s">
        <v>2095</v>
      </c>
      <c r="AD80" s="220" t="s">
        <v>2127</v>
      </c>
      <c r="AE80" s="212"/>
      <c r="AF80" s="220" t="s">
        <v>2095</v>
      </c>
      <c r="AG80" s="212" t="s">
        <v>2098</v>
      </c>
      <c r="AH80" s="221" t="s">
        <v>2095</v>
      </c>
      <c r="AI80" s="222">
        <v>4</v>
      </c>
      <c r="AJ80" s="212" t="s">
        <v>2130</v>
      </c>
      <c r="AK80" s="223"/>
      <c r="AL80" s="212">
        <v>479</v>
      </c>
      <c r="AM80" s="212">
        <v>2</v>
      </c>
      <c r="AN80" s="212">
        <v>8</v>
      </c>
      <c r="AO80" s="224">
        <v>0.90132960999053036</v>
      </c>
      <c r="AP80" s="212" t="s">
        <v>2431</v>
      </c>
      <c r="AQ80" s="225"/>
    </row>
    <row r="81" spans="1:43" s="226" customFormat="1" hidden="1" x14ac:dyDescent="0.35">
      <c r="A81" s="210">
        <v>6</v>
      </c>
      <c r="B81" s="210" t="s">
        <v>1649</v>
      </c>
      <c r="C81" s="210" t="s">
        <v>1706</v>
      </c>
      <c r="D81" s="210" t="s">
        <v>2447</v>
      </c>
      <c r="E81" s="220" t="s">
        <v>1710</v>
      </c>
      <c r="F81" s="211" t="s">
        <v>2539</v>
      </c>
      <c r="G81" s="210">
        <v>3</v>
      </c>
      <c r="H81" s="212" t="s">
        <v>2137</v>
      </c>
      <c r="I81" s="215"/>
      <c r="J81" s="213" t="s">
        <v>62</v>
      </c>
      <c r="K81" s="214" t="s">
        <v>37</v>
      </c>
      <c r="L81" s="212">
        <v>2010</v>
      </c>
      <c r="M81" s="215">
        <v>257</v>
      </c>
      <c r="N81" s="215"/>
      <c r="O81" s="215">
        <v>329</v>
      </c>
      <c r="P81" s="212"/>
      <c r="Q81" s="212"/>
      <c r="R81" s="216">
        <v>1</v>
      </c>
      <c r="S81" s="212"/>
      <c r="T81" s="201" t="s">
        <v>2095</v>
      </c>
      <c r="U81" s="217"/>
      <c r="V81" s="212">
        <v>455</v>
      </c>
      <c r="W81" s="218">
        <v>227.5</v>
      </c>
      <c r="X81" s="212">
        <v>26</v>
      </c>
      <c r="Y81" s="212">
        <f t="shared" si="1"/>
        <v>312</v>
      </c>
      <c r="Z81" s="219"/>
      <c r="AA81" s="220" t="s">
        <v>2125</v>
      </c>
      <c r="AB81" s="220" t="s">
        <v>2097</v>
      </c>
      <c r="AC81" s="220" t="s">
        <v>2095</v>
      </c>
      <c r="AD81" s="220" t="s">
        <v>2095</v>
      </c>
      <c r="AE81" s="212"/>
      <c r="AF81" s="220" t="s">
        <v>2095</v>
      </c>
      <c r="AG81" s="212" t="s">
        <v>2098</v>
      </c>
      <c r="AH81" s="221" t="s">
        <v>2095</v>
      </c>
      <c r="AI81" s="222">
        <v>5</v>
      </c>
      <c r="AJ81" s="212" t="s">
        <v>2099</v>
      </c>
      <c r="AK81" s="223"/>
      <c r="AL81" s="212">
        <v>227</v>
      </c>
      <c r="AM81" s="212">
        <v>5</v>
      </c>
      <c r="AN81" s="212">
        <v>7</v>
      </c>
      <c r="AO81" s="224">
        <v>0.69958211807007387</v>
      </c>
      <c r="AP81" s="212" t="s">
        <v>2448</v>
      </c>
      <c r="AQ81" s="225"/>
    </row>
    <row r="82" spans="1:43" s="226" customFormat="1" ht="29" hidden="1" x14ac:dyDescent="0.35">
      <c r="A82" s="220">
        <v>7</v>
      </c>
      <c r="B82" s="220" t="s">
        <v>1083</v>
      </c>
      <c r="C82" s="220" t="s">
        <v>1632</v>
      </c>
      <c r="D82" s="210" t="s">
        <v>2449</v>
      </c>
      <c r="E82" s="220" t="s">
        <v>1636</v>
      </c>
      <c r="F82" s="211" t="s">
        <v>2399</v>
      </c>
      <c r="G82" s="210">
        <v>3</v>
      </c>
      <c r="H82" s="212"/>
      <c r="I82" s="215"/>
      <c r="J82" s="213" t="s">
        <v>1015</v>
      </c>
      <c r="K82" s="214" t="s">
        <v>44</v>
      </c>
      <c r="L82" s="212">
        <v>1972</v>
      </c>
      <c r="M82" s="215">
        <v>256</v>
      </c>
      <c r="N82" s="215"/>
      <c r="O82" s="215">
        <v>313</v>
      </c>
      <c r="P82" s="212"/>
      <c r="Q82" s="212"/>
      <c r="R82" s="216">
        <v>0.98076923076923073</v>
      </c>
      <c r="S82" s="212"/>
      <c r="T82" s="201" t="s">
        <v>2095</v>
      </c>
      <c r="U82" s="217"/>
      <c r="V82" s="212">
        <v>870</v>
      </c>
      <c r="W82" s="218">
        <v>435</v>
      </c>
      <c r="X82" s="212">
        <v>53</v>
      </c>
      <c r="Y82" s="212">
        <f t="shared" si="1"/>
        <v>636</v>
      </c>
      <c r="Z82" s="219"/>
      <c r="AA82" s="220" t="s">
        <v>2125</v>
      </c>
      <c r="AB82" s="220" t="s">
        <v>2097</v>
      </c>
      <c r="AC82" s="220" t="s">
        <v>2126</v>
      </c>
      <c r="AD82" s="220" t="s">
        <v>2095</v>
      </c>
      <c r="AE82" s="212"/>
      <c r="AF82" s="220" t="s">
        <v>2129</v>
      </c>
      <c r="AG82" s="212" t="s">
        <v>2098</v>
      </c>
      <c r="AH82" s="221" t="s">
        <v>2095</v>
      </c>
      <c r="AI82" s="222">
        <v>5</v>
      </c>
      <c r="AJ82" s="212" t="s">
        <v>2099</v>
      </c>
      <c r="AK82" s="223"/>
      <c r="AL82" s="212">
        <v>603</v>
      </c>
      <c r="AM82" s="212">
        <v>4</v>
      </c>
      <c r="AN82" s="212">
        <v>13</v>
      </c>
      <c r="AO82" s="224">
        <v>0.4236215707178011</v>
      </c>
      <c r="AP82" s="212" t="s">
        <v>2183</v>
      </c>
      <c r="AQ82" s="225"/>
    </row>
    <row r="83" spans="1:43" s="226" customFormat="1" ht="29" hidden="1" x14ac:dyDescent="0.35">
      <c r="A83" s="220">
        <v>7</v>
      </c>
      <c r="B83" s="220" t="s">
        <v>1083</v>
      </c>
      <c r="C83" s="220" t="s">
        <v>1640</v>
      </c>
      <c r="D83" s="210" t="s">
        <v>2450</v>
      </c>
      <c r="E83" s="220" t="s">
        <v>1644</v>
      </c>
      <c r="F83" s="211" t="s">
        <v>2540</v>
      </c>
      <c r="G83" s="210">
        <v>3</v>
      </c>
      <c r="H83" s="212"/>
      <c r="I83" s="215"/>
      <c r="J83" s="213" t="s">
        <v>412</v>
      </c>
      <c r="K83" s="214" t="s">
        <v>44</v>
      </c>
      <c r="L83" s="212">
        <v>1967</v>
      </c>
      <c r="M83" s="215">
        <v>270</v>
      </c>
      <c r="N83" s="215"/>
      <c r="O83" s="215">
        <v>250</v>
      </c>
      <c r="P83" s="212"/>
      <c r="Q83" s="212"/>
      <c r="R83" s="216">
        <v>0.5</v>
      </c>
      <c r="S83" s="212"/>
      <c r="T83" s="201" t="s">
        <v>2095</v>
      </c>
      <c r="U83" s="217"/>
      <c r="V83" s="212">
        <v>736</v>
      </c>
      <c r="W83" s="218">
        <v>368</v>
      </c>
      <c r="X83" s="212">
        <v>44</v>
      </c>
      <c r="Y83" s="212">
        <f t="shared" si="1"/>
        <v>528</v>
      </c>
      <c r="Z83" s="219"/>
      <c r="AA83" s="220" t="s">
        <v>2096</v>
      </c>
      <c r="AB83" s="220" t="s">
        <v>2097</v>
      </c>
      <c r="AC83" s="220" t="s">
        <v>2126</v>
      </c>
      <c r="AD83" s="220" t="s">
        <v>2095</v>
      </c>
      <c r="AE83" s="212"/>
      <c r="AF83" s="220" t="s">
        <v>2095</v>
      </c>
      <c r="AG83" s="212" t="s">
        <v>2098</v>
      </c>
      <c r="AH83" s="221" t="s">
        <v>2095</v>
      </c>
      <c r="AI83" s="222">
        <v>5</v>
      </c>
      <c r="AJ83" s="212" t="s">
        <v>2099</v>
      </c>
      <c r="AK83" s="223"/>
      <c r="AL83" s="212">
        <v>603</v>
      </c>
      <c r="AM83" s="212">
        <v>4</v>
      </c>
      <c r="AN83" s="212">
        <v>21</v>
      </c>
      <c r="AO83" s="224">
        <v>0.59955465748295456</v>
      </c>
      <c r="AP83" s="212" t="s">
        <v>2183</v>
      </c>
      <c r="AQ83" s="225"/>
    </row>
    <row r="84" spans="1:43" s="226" customFormat="1" ht="29" hidden="1" x14ac:dyDescent="0.35">
      <c r="A84" s="210">
        <v>9</v>
      </c>
      <c r="B84" s="210" t="s">
        <v>1083</v>
      </c>
      <c r="C84" s="210" t="s">
        <v>1439</v>
      </c>
      <c r="D84" s="210" t="s">
        <v>2541</v>
      </c>
      <c r="E84" s="220" t="s">
        <v>1443</v>
      </c>
      <c r="F84" s="211" t="s">
        <v>2428</v>
      </c>
      <c r="G84" s="220"/>
      <c r="H84" s="212" t="s">
        <v>2137</v>
      </c>
      <c r="I84" s="215"/>
      <c r="J84" s="213" t="s">
        <v>62</v>
      </c>
      <c r="K84" s="214" t="s">
        <v>37</v>
      </c>
      <c r="L84" s="212">
        <v>1999</v>
      </c>
      <c r="M84" s="215">
        <v>314</v>
      </c>
      <c r="N84" s="215"/>
      <c r="O84" s="215">
        <v>468</v>
      </c>
      <c r="P84" s="212"/>
      <c r="Q84" s="212" t="s">
        <v>2106</v>
      </c>
      <c r="R84" s="216">
        <v>1</v>
      </c>
      <c r="S84" s="212"/>
      <c r="T84" s="201" t="s">
        <v>2107</v>
      </c>
      <c r="U84" s="217"/>
      <c r="V84" s="212">
        <v>1018</v>
      </c>
      <c r="W84" s="218">
        <v>509</v>
      </c>
      <c r="X84" s="212">
        <v>44</v>
      </c>
      <c r="Y84" s="212">
        <f t="shared" si="1"/>
        <v>528</v>
      </c>
      <c r="Z84" s="219"/>
      <c r="AA84" s="220" t="s">
        <v>2125</v>
      </c>
      <c r="AB84" s="220" t="s">
        <v>2095</v>
      </c>
      <c r="AC84" s="220" t="s">
        <v>2126</v>
      </c>
      <c r="AD84" s="220" t="s">
        <v>2095</v>
      </c>
      <c r="AE84" s="212"/>
      <c r="AF84" s="220" t="s">
        <v>2095</v>
      </c>
      <c r="AG84" s="212" t="s">
        <v>2098</v>
      </c>
      <c r="AH84" s="221" t="s">
        <v>2095</v>
      </c>
      <c r="AI84" s="222">
        <v>5</v>
      </c>
      <c r="AJ84" s="212" t="s">
        <v>2099</v>
      </c>
      <c r="AK84" s="223"/>
      <c r="AL84" s="212">
        <v>1286</v>
      </c>
      <c r="AM84" s="212">
        <v>4</v>
      </c>
      <c r="AN84" s="212">
        <v>8</v>
      </c>
      <c r="AO84" s="224">
        <v>0.70206369343560415</v>
      </c>
      <c r="AP84" s="212" t="s">
        <v>2177</v>
      </c>
      <c r="AQ84" s="225"/>
    </row>
    <row r="85" spans="1:43" s="226" customFormat="1" ht="29" hidden="1" x14ac:dyDescent="0.35">
      <c r="A85" s="210">
        <v>9</v>
      </c>
      <c r="B85" s="210" t="s">
        <v>1083</v>
      </c>
      <c r="C85" s="210" t="s">
        <v>1452</v>
      </c>
      <c r="D85" s="210" t="s">
        <v>2451</v>
      </c>
      <c r="E85" s="220" t="s">
        <v>1456</v>
      </c>
      <c r="F85" s="211" t="s">
        <v>2420</v>
      </c>
      <c r="G85" s="210">
        <v>3</v>
      </c>
      <c r="H85" s="212" t="s">
        <v>2137</v>
      </c>
      <c r="I85" s="215"/>
      <c r="J85" s="213" t="s">
        <v>62</v>
      </c>
      <c r="K85" s="214" t="s">
        <v>37</v>
      </c>
      <c r="L85" s="212">
        <v>2010</v>
      </c>
      <c r="M85" s="215">
        <v>266</v>
      </c>
      <c r="N85" s="215"/>
      <c r="O85" s="215">
        <v>367</v>
      </c>
      <c r="P85" s="212"/>
      <c r="Q85" s="212" t="s">
        <v>2106</v>
      </c>
      <c r="R85" s="216">
        <v>1</v>
      </c>
      <c r="S85" s="212"/>
      <c r="T85" s="201" t="s">
        <v>2107</v>
      </c>
      <c r="U85" s="217"/>
      <c r="V85" s="212">
        <v>590</v>
      </c>
      <c r="W85" s="218">
        <v>295</v>
      </c>
      <c r="X85" s="212">
        <v>29</v>
      </c>
      <c r="Y85" s="212">
        <f t="shared" si="1"/>
        <v>348</v>
      </c>
      <c r="Z85" s="219"/>
      <c r="AA85" s="220" t="s">
        <v>2096</v>
      </c>
      <c r="AB85" s="220" t="s">
        <v>2097</v>
      </c>
      <c r="AC85" s="220" t="s">
        <v>2126</v>
      </c>
      <c r="AD85" s="220" t="s">
        <v>2095</v>
      </c>
      <c r="AE85" s="212"/>
      <c r="AF85" s="220" t="s">
        <v>2095</v>
      </c>
      <c r="AG85" s="212" t="s">
        <v>2098</v>
      </c>
      <c r="AH85" s="221" t="s">
        <v>2095</v>
      </c>
      <c r="AI85" s="222">
        <v>5</v>
      </c>
      <c r="AJ85" s="212" t="s">
        <v>2099</v>
      </c>
      <c r="AK85" s="223"/>
      <c r="AL85" s="212">
        <v>1286</v>
      </c>
      <c r="AM85" s="212">
        <v>4</v>
      </c>
      <c r="AN85" s="212">
        <v>16</v>
      </c>
      <c r="AO85" s="224">
        <v>0.46401615838257582</v>
      </c>
      <c r="AP85" s="212" t="s">
        <v>2177</v>
      </c>
      <c r="AQ85" s="225"/>
    </row>
    <row r="86" spans="1:43" s="226" customFormat="1" ht="29" hidden="1" x14ac:dyDescent="0.35">
      <c r="A86" s="210">
        <v>10</v>
      </c>
      <c r="B86" s="210" t="s">
        <v>1083</v>
      </c>
      <c r="C86" s="210" t="s">
        <v>1285</v>
      </c>
      <c r="D86" s="210" t="s">
        <v>2542</v>
      </c>
      <c r="E86" s="220" t="s">
        <v>1288</v>
      </c>
      <c r="F86" s="211" t="s">
        <v>2543</v>
      </c>
      <c r="G86" s="220"/>
      <c r="H86" s="212" t="s">
        <v>2168</v>
      </c>
      <c r="I86" s="215"/>
      <c r="J86" s="213" t="s">
        <v>62</v>
      </c>
      <c r="K86" s="214" t="s">
        <v>37</v>
      </c>
      <c r="L86" s="212">
        <v>1995</v>
      </c>
      <c r="M86" s="215">
        <v>214</v>
      </c>
      <c r="N86" s="215"/>
      <c r="O86" s="215">
        <v>232</v>
      </c>
      <c r="P86" s="212"/>
      <c r="Q86" s="212"/>
      <c r="R86" s="216">
        <v>1</v>
      </c>
      <c r="S86" s="212"/>
      <c r="T86" s="201" t="s">
        <v>2107</v>
      </c>
      <c r="U86" s="217"/>
      <c r="V86" s="212">
        <v>923</v>
      </c>
      <c r="W86" s="218">
        <v>461.5</v>
      </c>
      <c r="X86" s="212">
        <v>61</v>
      </c>
      <c r="Y86" s="212">
        <f t="shared" si="1"/>
        <v>732</v>
      </c>
      <c r="Z86" s="219"/>
      <c r="AA86" s="220" t="s">
        <v>2125</v>
      </c>
      <c r="AB86" s="220" t="s">
        <v>2095</v>
      </c>
      <c r="AC86" s="220" t="s">
        <v>2126</v>
      </c>
      <c r="AD86" s="220" t="s">
        <v>2095</v>
      </c>
      <c r="AE86" s="212"/>
      <c r="AF86" s="220" t="s">
        <v>2095</v>
      </c>
      <c r="AG86" s="212" t="s">
        <v>2098</v>
      </c>
      <c r="AH86" s="221" t="s">
        <v>2095</v>
      </c>
      <c r="AI86" s="222">
        <v>5</v>
      </c>
      <c r="AJ86" s="212" t="s">
        <v>2099</v>
      </c>
      <c r="AK86" s="223"/>
      <c r="AL86" s="212">
        <v>822</v>
      </c>
      <c r="AM86" s="212">
        <v>2</v>
      </c>
      <c r="AN86" s="212">
        <v>10</v>
      </c>
      <c r="AO86" s="224">
        <v>0.9849324485397708</v>
      </c>
      <c r="AP86" s="212" t="s">
        <v>2448</v>
      </c>
      <c r="AQ86" s="225"/>
    </row>
    <row r="87" spans="1:43" s="226" customFormat="1" hidden="1" x14ac:dyDescent="0.35">
      <c r="A87" s="210">
        <v>10</v>
      </c>
      <c r="B87" s="210" t="s">
        <v>1083</v>
      </c>
      <c r="C87" s="210" t="s">
        <v>1297</v>
      </c>
      <c r="D87" s="210" t="s">
        <v>2452</v>
      </c>
      <c r="E87" s="220" t="s">
        <v>1301</v>
      </c>
      <c r="F87" s="211" t="s">
        <v>2544</v>
      </c>
      <c r="G87" s="210">
        <v>3</v>
      </c>
      <c r="H87" s="212"/>
      <c r="I87" s="215"/>
      <c r="J87" s="213" t="s">
        <v>36</v>
      </c>
      <c r="K87" s="214" t="s">
        <v>37</v>
      </c>
      <c r="L87" s="212">
        <v>1925</v>
      </c>
      <c r="M87" s="215">
        <v>662</v>
      </c>
      <c r="N87" s="215"/>
      <c r="O87" s="215">
        <v>438</v>
      </c>
      <c r="P87" s="212"/>
      <c r="Q87" s="212"/>
      <c r="R87" s="216">
        <v>0.64383561643835618</v>
      </c>
      <c r="S87" s="212"/>
      <c r="T87" s="201" t="s">
        <v>2107</v>
      </c>
      <c r="U87" s="217"/>
      <c r="V87" s="212">
        <v>1430</v>
      </c>
      <c r="W87" s="218">
        <v>715</v>
      </c>
      <c r="X87" s="212">
        <v>79</v>
      </c>
      <c r="Y87" s="212">
        <f t="shared" si="1"/>
        <v>948</v>
      </c>
      <c r="Z87" s="219"/>
      <c r="AA87" s="220" t="s">
        <v>2125</v>
      </c>
      <c r="AB87" s="220" t="s">
        <v>2097</v>
      </c>
      <c r="AC87" s="220" t="s">
        <v>2095</v>
      </c>
      <c r="AD87" s="220" t="s">
        <v>2095</v>
      </c>
      <c r="AE87" s="212"/>
      <c r="AF87" s="220" t="s">
        <v>2095</v>
      </c>
      <c r="AG87" s="212" t="s">
        <v>2098</v>
      </c>
      <c r="AH87" s="221" t="s">
        <v>2095</v>
      </c>
      <c r="AI87" s="222">
        <v>5</v>
      </c>
      <c r="AJ87" s="212" t="s">
        <v>2099</v>
      </c>
      <c r="AK87" s="223"/>
      <c r="AL87" s="212">
        <v>822</v>
      </c>
      <c r="AM87" s="212">
        <v>5</v>
      </c>
      <c r="AN87" s="212">
        <v>10</v>
      </c>
      <c r="AO87" s="224">
        <v>0.66021821525378599</v>
      </c>
      <c r="AP87" s="212" t="s">
        <v>2215</v>
      </c>
      <c r="AQ87" s="225"/>
    </row>
    <row r="88" spans="1:43" s="226" customFormat="1" hidden="1" x14ac:dyDescent="0.35">
      <c r="A88" s="210">
        <v>10</v>
      </c>
      <c r="B88" s="210" t="s">
        <v>1083</v>
      </c>
      <c r="C88" s="210" t="s">
        <v>1308</v>
      </c>
      <c r="D88" s="210" t="s">
        <v>2453</v>
      </c>
      <c r="E88" s="220" t="s">
        <v>1311</v>
      </c>
      <c r="F88" s="211" t="s">
        <v>2421</v>
      </c>
      <c r="G88" s="210">
        <v>3</v>
      </c>
      <c r="H88" s="212"/>
      <c r="I88" s="215"/>
      <c r="J88" s="213" t="s">
        <v>36</v>
      </c>
      <c r="K88" s="214" t="s">
        <v>37</v>
      </c>
      <c r="L88" s="212">
        <v>1933</v>
      </c>
      <c r="M88" s="215">
        <v>444</v>
      </c>
      <c r="N88" s="215"/>
      <c r="O88" s="215">
        <v>180</v>
      </c>
      <c r="P88" s="212"/>
      <c r="Q88" s="212"/>
      <c r="R88" s="216">
        <v>1</v>
      </c>
      <c r="S88" s="212"/>
      <c r="T88" s="201" t="s">
        <v>2107</v>
      </c>
      <c r="U88" s="217"/>
      <c r="V88" s="212">
        <v>1484</v>
      </c>
      <c r="W88" s="218">
        <v>742</v>
      </c>
      <c r="X88" s="212">
        <v>87</v>
      </c>
      <c r="Y88" s="212">
        <f t="shared" si="1"/>
        <v>1044</v>
      </c>
      <c r="Z88" s="219"/>
      <c r="AA88" s="220" t="s">
        <v>2125</v>
      </c>
      <c r="AB88" s="220" t="s">
        <v>2097</v>
      </c>
      <c r="AC88" s="220" t="s">
        <v>2095</v>
      </c>
      <c r="AD88" s="220" t="s">
        <v>2095</v>
      </c>
      <c r="AE88" s="212"/>
      <c r="AF88" s="220" t="s">
        <v>2095</v>
      </c>
      <c r="AG88" s="212" t="s">
        <v>2098</v>
      </c>
      <c r="AH88" s="221" t="s">
        <v>2095</v>
      </c>
      <c r="AI88" s="222">
        <v>5</v>
      </c>
      <c r="AJ88" s="212" t="s">
        <v>2099</v>
      </c>
      <c r="AK88" s="223"/>
      <c r="AL88" s="212">
        <v>822</v>
      </c>
      <c r="AM88" s="212">
        <v>2</v>
      </c>
      <c r="AN88" s="212">
        <v>10</v>
      </c>
      <c r="AO88" s="224">
        <v>0.55847465804734853</v>
      </c>
      <c r="AP88" s="212" t="s">
        <v>2212</v>
      </c>
      <c r="AQ88" s="225"/>
    </row>
    <row r="89" spans="1:43" s="226" customFormat="1" ht="29" x14ac:dyDescent="0.35">
      <c r="A89" s="210">
        <v>10</v>
      </c>
      <c r="B89" s="210" t="s">
        <v>1083</v>
      </c>
      <c r="C89" s="210" t="s">
        <v>1337</v>
      </c>
      <c r="D89" s="210" t="s">
        <v>2545</v>
      </c>
      <c r="E89" s="220" t="s">
        <v>1340</v>
      </c>
      <c r="F89" s="211" t="s">
        <v>2546</v>
      </c>
      <c r="G89" s="220"/>
      <c r="H89" s="212" t="s">
        <v>2137</v>
      </c>
      <c r="I89" s="215" t="s">
        <v>2099</v>
      </c>
      <c r="J89" s="213" t="s">
        <v>62</v>
      </c>
      <c r="K89" s="214" t="s">
        <v>37</v>
      </c>
      <c r="L89" s="212">
        <v>2004</v>
      </c>
      <c r="M89" s="215">
        <v>260</v>
      </c>
      <c r="N89" s="215"/>
      <c r="O89" s="215">
        <v>250</v>
      </c>
      <c r="P89" s="212"/>
      <c r="Q89" s="212"/>
      <c r="R89" s="216">
        <v>1</v>
      </c>
      <c r="S89" s="212"/>
      <c r="T89" s="201" t="s">
        <v>2107</v>
      </c>
      <c r="U89" s="217"/>
      <c r="V89" s="212">
        <v>1073</v>
      </c>
      <c r="W89" s="218">
        <v>536.5</v>
      </c>
      <c r="X89" s="212">
        <v>43</v>
      </c>
      <c r="Y89" s="212">
        <f t="shared" si="1"/>
        <v>516</v>
      </c>
      <c r="Z89" s="219"/>
      <c r="AA89" s="220" t="s">
        <v>2102</v>
      </c>
      <c r="AB89" s="220" t="s">
        <v>2095</v>
      </c>
      <c r="AC89" s="220" t="s">
        <v>2126</v>
      </c>
      <c r="AD89" s="220" t="s">
        <v>2095</v>
      </c>
      <c r="AE89" s="212"/>
      <c r="AF89" s="220" t="s">
        <v>2095</v>
      </c>
      <c r="AG89" s="212" t="s">
        <v>2098</v>
      </c>
      <c r="AH89" s="221" t="s">
        <v>2095</v>
      </c>
      <c r="AI89" s="222">
        <v>5</v>
      </c>
      <c r="AJ89" s="212" t="s">
        <v>2099</v>
      </c>
      <c r="AK89" s="223"/>
      <c r="AL89" s="212">
        <v>822</v>
      </c>
      <c r="AM89" s="212">
        <v>2</v>
      </c>
      <c r="AN89" s="212">
        <v>11</v>
      </c>
      <c r="AO89" s="224">
        <v>0.32159583728598296</v>
      </c>
      <c r="AP89" s="212" t="s">
        <v>2448</v>
      </c>
      <c r="AQ89" s="225"/>
    </row>
    <row r="90" spans="1:43" s="226" customFormat="1" hidden="1" x14ac:dyDescent="0.35">
      <c r="A90" s="210">
        <v>11</v>
      </c>
      <c r="B90" s="210" t="s">
        <v>1083</v>
      </c>
      <c r="C90" s="210" t="s">
        <v>1193</v>
      </c>
      <c r="D90" s="210" t="s">
        <v>2454</v>
      </c>
      <c r="E90" s="220" t="s">
        <v>1196</v>
      </c>
      <c r="F90" s="211" t="s">
        <v>2479</v>
      </c>
      <c r="G90" s="210">
        <v>3</v>
      </c>
      <c r="H90" s="212"/>
      <c r="I90" s="215"/>
      <c r="J90" s="213" t="s">
        <v>55</v>
      </c>
      <c r="K90" s="214" t="s">
        <v>44</v>
      </c>
      <c r="L90" s="212">
        <v>1953</v>
      </c>
      <c r="M90" s="215">
        <v>500</v>
      </c>
      <c r="N90" s="215"/>
      <c r="O90" s="215">
        <v>275</v>
      </c>
      <c r="P90" s="212"/>
      <c r="Q90" s="212"/>
      <c r="R90" s="216">
        <v>0.94545454545454544</v>
      </c>
      <c r="S90" s="212"/>
      <c r="T90" s="201" t="s">
        <v>2107</v>
      </c>
      <c r="U90" s="217"/>
      <c r="V90" s="212">
        <v>1090</v>
      </c>
      <c r="W90" s="218">
        <v>545</v>
      </c>
      <c r="X90" s="212">
        <v>51</v>
      </c>
      <c r="Y90" s="212">
        <f t="shared" si="1"/>
        <v>612</v>
      </c>
      <c r="Z90" s="219"/>
      <c r="AA90" s="220" t="s">
        <v>2125</v>
      </c>
      <c r="AB90" s="220" t="s">
        <v>2097</v>
      </c>
      <c r="AC90" s="220" t="s">
        <v>2095</v>
      </c>
      <c r="AD90" s="220" t="s">
        <v>2095</v>
      </c>
      <c r="AE90" s="212"/>
      <c r="AF90" s="220" t="s">
        <v>2095</v>
      </c>
      <c r="AG90" s="212" t="s">
        <v>2098</v>
      </c>
      <c r="AH90" s="221" t="s">
        <v>2095</v>
      </c>
      <c r="AI90" s="222">
        <v>5</v>
      </c>
      <c r="AJ90" s="212" t="s">
        <v>2099</v>
      </c>
      <c r="AK90" s="223"/>
      <c r="AL90" s="212">
        <v>479</v>
      </c>
      <c r="AM90" s="212">
        <v>2</v>
      </c>
      <c r="AN90" s="212">
        <v>7</v>
      </c>
      <c r="AO90" s="224">
        <v>0.28585665684280115</v>
      </c>
      <c r="AP90" s="212" t="s">
        <v>2193</v>
      </c>
      <c r="AQ90" s="225"/>
    </row>
    <row r="91" spans="1:43" s="226" customFormat="1" ht="29" hidden="1" x14ac:dyDescent="0.35">
      <c r="A91" s="210">
        <v>11</v>
      </c>
      <c r="B91" s="210" t="s">
        <v>1083</v>
      </c>
      <c r="C91" s="210" t="s">
        <v>1200</v>
      </c>
      <c r="D91" s="210" t="s">
        <v>2455</v>
      </c>
      <c r="E91" s="220" t="s">
        <v>1203</v>
      </c>
      <c r="F91" s="211" t="s">
        <v>2532</v>
      </c>
      <c r="G91" s="210">
        <v>3</v>
      </c>
      <c r="H91" s="212"/>
      <c r="I91" s="215"/>
      <c r="J91" s="213" t="s">
        <v>36</v>
      </c>
      <c r="K91" s="214" t="s">
        <v>37</v>
      </c>
      <c r="L91" s="212">
        <v>1971</v>
      </c>
      <c r="M91" s="215">
        <v>300</v>
      </c>
      <c r="N91" s="215"/>
      <c r="O91" s="215" t="s">
        <v>2273</v>
      </c>
      <c r="P91" s="212"/>
      <c r="Q91" s="212"/>
      <c r="R91" s="216">
        <v>0.98461538461538467</v>
      </c>
      <c r="S91" s="212"/>
      <c r="T91" s="201" t="s">
        <v>2107</v>
      </c>
      <c r="U91" s="217"/>
      <c r="V91" s="212">
        <v>794</v>
      </c>
      <c r="W91" s="218">
        <v>397</v>
      </c>
      <c r="X91" s="212">
        <v>39</v>
      </c>
      <c r="Y91" s="212">
        <f t="shared" si="1"/>
        <v>468</v>
      </c>
      <c r="Z91" s="219"/>
      <c r="AA91" s="220" t="s">
        <v>2096</v>
      </c>
      <c r="AB91" s="220" t="s">
        <v>2097</v>
      </c>
      <c r="AC91" s="220" t="s">
        <v>2126</v>
      </c>
      <c r="AD91" s="220" t="s">
        <v>2095</v>
      </c>
      <c r="AE91" s="212"/>
      <c r="AF91" s="220" t="s">
        <v>2095</v>
      </c>
      <c r="AG91" s="212" t="s">
        <v>2098</v>
      </c>
      <c r="AH91" s="221" t="s">
        <v>2095</v>
      </c>
      <c r="AI91" s="222">
        <v>5</v>
      </c>
      <c r="AJ91" s="212" t="s">
        <v>2099</v>
      </c>
      <c r="AK91" s="223"/>
      <c r="AL91" s="212">
        <v>479</v>
      </c>
      <c r="AM91" s="212">
        <v>1</v>
      </c>
      <c r="AN91" s="212">
        <v>10</v>
      </c>
      <c r="AO91" s="224">
        <v>1.4621635873049244</v>
      </c>
      <c r="AP91" s="212" t="s">
        <v>2221</v>
      </c>
      <c r="AQ91" s="225"/>
    </row>
    <row r="92" spans="1:43" s="226" customFormat="1" hidden="1" x14ac:dyDescent="0.35">
      <c r="A92" s="210">
        <v>12</v>
      </c>
      <c r="B92" s="210" t="s">
        <v>1083</v>
      </c>
      <c r="C92" s="210" t="s">
        <v>1117</v>
      </c>
      <c r="D92" s="210" t="s">
        <v>2456</v>
      </c>
      <c r="E92" s="220" t="s">
        <v>1121</v>
      </c>
      <c r="F92" s="211" t="s">
        <v>2547</v>
      </c>
      <c r="G92" s="210">
        <v>3</v>
      </c>
      <c r="H92" s="212" t="s">
        <v>2148</v>
      </c>
      <c r="I92" s="215"/>
      <c r="J92" s="213" t="s">
        <v>55</v>
      </c>
      <c r="K92" s="214" t="s">
        <v>44</v>
      </c>
      <c r="L92" s="212">
        <v>1973</v>
      </c>
      <c r="M92" s="215">
        <v>612</v>
      </c>
      <c r="N92" s="215"/>
      <c r="O92" s="215">
        <v>600</v>
      </c>
      <c r="P92" s="212"/>
      <c r="Q92" s="212"/>
      <c r="R92" s="216">
        <v>0.86301369863013699</v>
      </c>
      <c r="S92" s="212"/>
      <c r="T92" s="201" t="s">
        <v>2107</v>
      </c>
      <c r="U92" s="217"/>
      <c r="V92" s="212">
        <v>1474</v>
      </c>
      <c r="W92" s="218">
        <v>737</v>
      </c>
      <c r="X92" s="212">
        <v>69</v>
      </c>
      <c r="Y92" s="212">
        <f t="shared" si="1"/>
        <v>828</v>
      </c>
      <c r="Z92" s="219"/>
      <c r="AA92" s="220" t="s">
        <v>2125</v>
      </c>
      <c r="AB92" s="220" t="s">
        <v>2097</v>
      </c>
      <c r="AC92" s="220" t="s">
        <v>2095</v>
      </c>
      <c r="AD92" s="220" t="s">
        <v>2095</v>
      </c>
      <c r="AE92" s="212"/>
      <c r="AF92" s="220" t="s">
        <v>2095</v>
      </c>
      <c r="AG92" s="212" t="s">
        <v>2098</v>
      </c>
      <c r="AH92" s="221" t="s">
        <v>2095</v>
      </c>
      <c r="AI92" s="222">
        <v>5</v>
      </c>
      <c r="AJ92" s="212" t="s">
        <v>2099</v>
      </c>
      <c r="AK92" s="223"/>
      <c r="AL92" s="212">
        <v>650</v>
      </c>
      <c r="AM92" s="212">
        <v>3</v>
      </c>
      <c r="AN92" s="212">
        <v>10</v>
      </c>
      <c r="AO92" s="224">
        <v>1.1202228250738637</v>
      </c>
      <c r="AP92" s="212" t="s">
        <v>2215</v>
      </c>
      <c r="AQ92" s="225"/>
    </row>
    <row r="93" spans="1:43" s="226" customFormat="1" ht="29" hidden="1" x14ac:dyDescent="0.35">
      <c r="A93" s="210">
        <v>12</v>
      </c>
      <c r="B93" s="210" t="s">
        <v>1083</v>
      </c>
      <c r="C93" s="210" t="s">
        <v>1156</v>
      </c>
      <c r="D93" s="210" t="s">
        <v>2548</v>
      </c>
      <c r="E93" s="220" t="s">
        <v>1160</v>
      </c>
      <c r="F93" s="211" t="s">
        <v>2549</v>
      </c>
      <c r="G93" s="220"/>
      <c r="H93" s="212" t="s">
        <v>2105</v>
      </c>
      <c r="I93" s="215"/>
      <c r="J93" s="213" t="s">
        <v>62</v>
      </c>
      <c r="K93" s="214" t="s">
        <v>37</v>
      </c>
      <c r="L93" s="212">
        <v>2009</v>
      </c>
      <c r="M93" s="215">
        <v>470</v>
      </c>
      <c r="N93" s="215"/>
      <c r="O93" s="215">
        <v>570</v>
      </c>
      <c r="P93" s="212"/>
      <c r="Q93" s="212"/>
      <c r="R93" s="216">
        <v>1</v>
      </c>
      <c r="S93" s="212"/>
      <c r="T93" s="201" t="s">
        <v>2107</v>
      </c>
      <c r="U93" s="217"/>
      <c r="V93" s="212">
        <v>1067</v>
      </c>
      <c r="W93" s="218">
        <v>533.5</v>
      </c>
      <c r="X93" s="212">
        <v>40</v>
      </c>
      <c r="Y93" s="212">
        <f t="shared" si="1"/>
        <v>480</v>
      </c>
      <c r="Z93" s="219"/>
      <c r="AA93" s="220" t="s">
        <v>2102</v>
      </c>
      <c r="AB93" s="220" t="s">
        <v>2095</v>
      </c>
      <c r="AC93" s="220" t="s">
        <v>2126</v>
      </c>
      <c r="AD93" s="220" t="s">
        <v>2095</v>
      </c>
      <c r="AE93" s="212"/>
      <c r="AF93" s="220" t="s">
        <v>2095</v>
      </c>
      <c r="AG93" s="212" t="s">
        <v>2098</v>
      </c>
      <c r="AH93" s="221" t="s">
        <v>2095</v>
      </c>
      <c r="AI93" s="222">
        <v>5</v>
      </c>
      <c r="AJ93" s="212" t="s">
        <v>2099</v>
      </c>
      <c r="AK93" s="223"/>
      <c r="AL93" s="212">
        <v>650</v>
      </c>
      <c r="AM93" s="212">
        <v>2</v>
      </c>
      <c r="AN93" s="212">
        <v>9</v>
      </c>
      <c r="AO93" s="224">
        <v>1.2924926883844678</v>
      </c>
      <c r="AP93" s="212" t="s">
        <v>2177</v>
      </c>
      <c r="AQ93" s="225"/>
    </row>
    <row r="94" spans="1:43" s="226" customFormat="1" ht="43.5" hidden="1" x14ac:dyDescent="0.35">
      <c r="A94" s="210">
        <v>13</v>
      </c>
      <c r="B94" s="210" t="s">
        <v>29</v>
      </c>
      <c r="C94" s="210" t="s">
        <v>1024</v>
      </c>
      <c r="D94" s="210" t="s">
        <v>2550</v>
      </c>
      <c r="E94" s="210" t="s">
        <v>1028</v>
      </c>
      <c r="F94" s="211" t="s">
        <v>2483</v>
      </c>
      <c r="G94" s="210"/>
      <c r="H94" s="212" t="s">
        <v>2105</v>
      </c>
      <c r="I94" s="215"/>
      <c r="J94" s="213" t="s">
        <v>62</v>
      </c>
      <c r="K94" s="214" t="s">
        <v>37</v>
      </c>
      <c r="L94" s="212">
        <v>2008</v>
      </c>
      <c r="M94" s="215">
        <v>344</v>
      </c>
      <c r="N94" s="215"/>
      <c r="O94" s="215">
        <v>795</v>
      </c>
      <c r="P94" s="212"/>
      <c r="Q94" s="212" t="s">
        <v>2106</v>
      </c>
      <c r="R94" s="216">
        <v>1</v>
      </c>
      <c r="S94" s="212"/>
      <c r="T94" s="201" t="s">
        <v>2095</v>
      </c>
      <c r="U94" s="217"/>
      <c r="V94" s="212">
        <v>1149</v>
      </c>
      <c r="W94" s="218">
        <v>574.5</v>
      </c>
      <c r="X94" s="212">
        <v>40</v>
      </c>
      <c r="Y94" s="212">
        <f t="shared" si="1"/>
        <v>480</v>
      </c>
      <c r="Z94" s="219"/>
      <c r="AA94" s="220" t="s">
        <v>2102</v>
      </c>
      <c r="AB94" s="220" t="s">
        <v>2095</v>
      </c>
      <c r="AC94" s="220" t="s">
        <v>2126</v>
      </c>
      <c r="AD94" s="220" t="s">
        <v>2095</v>
      </c>
      <c r="AE94" s="212"/>
      <c r="AF94" s="220" t="s">
        <v>2095</v>
      </c>
      <c r="AG94" s="212" t="s">
        <v>2098</v>
      </c>
      <c r="AH94" s="221" t="s">
        <v>2095</v>
      </c>
      <c r="AI94" s="222">
        <v>5</v>
      </c>
      <c r="AJ94" s="212" t="s">
        <v>2099</v>
      </c>
      <c r="AK94" s="223"/>
      <c r="AL94" s="212">
        <v>180</v>
      </c>
      <c r="AM94" s="212">
        <v>11</v>
      </c>
      <c r="AN94" s="212">
        <v>15</v>
      </c>
      <c r="AO94" s="224">
        <v>0.58316135889772724</v>
      </c>
      <c r="AP94" s="212" t="s">
        <v>2441</v>
      </c>
      <c r="AQ94" s="225"/>
    </row>
    <row r="95" spans="1:43" s="226" customFormat="1" ht="29" hidden="1" x14ac:dyDescent="0.35">
      <c r="A95" s="210">
        <v>13</v>
      </c>
      <c r="B95" s="210" t="s">
        <v>29</v>
      </c>
      <c r="C95" s="210" t="s">
        <v>1032</v>
      </c>
      <c r="D95" s="210" t="s">
        <v>2239</v>
      </c>
      <c r="E95" s="210" t="s">
        <v>1036</v>
      </c>
      <c r="F95" s="211" t="s">
        <v>2457</v>
      </c>
      <c r="G95" s="210">
        <v>3</v>
      </c>
      <c r="H95" s="212" t="s">
        <v>2105</v>
      </c>
      <c r="I95" s="215"/>
      <c r="J95" s="213" t="s">
        <v>62</v>
      </c>
      <c r="K95" s="214" t="s">
        <v>37</v>
      </c>
      <c r="L95" s="212">
        <v>2013</v>
      </c>
      <c r="M95" s="215">
        <v>430</v>
      </c>
      <c r="N95" s="215"/>
      <c r="O95" s="215">
        <v>360</v>
      </c>
      <c r="P95" s="212"/>
      <c r="Q95" s="212"/>
      <c r="R95" s="216">
        <v>1</v>
      </c>
      <c r="S95" s="212"/>
      <c r="T95" s="201" t="s">
        <v>2107</v>
      </c>
      <c r="U95" s="217"/>
      <c r="V95" s="212">
        <v>794</v>
      </c>
      <c r="W95" s="218">
        <v>397</v>
      </c>
      <c r="X95" s="212">
        <v>40</v>
      </c>
      <c r="Y95" s="212">
        <f t="shared" si="1"/>
        <v>480</v>
      </c>
      <c r="Z95" s="219"/>
      <c r="AA95" s="220" t="s">
        <v>2096</v>
      </c>
      <c r="AB95" s="220" t="s">
        <v>2097</v>
      </c>
      <c r="AC95" s="220" t="s">
        <v>2126</v>
      </c>
      <c r="AD95" s="220" t="s">
        <v>2095</v>
      </c>
      <c r="AE95" s="212"/>
      <c r="AF95" s="220" t="s">
        <v>2095</v>
      </c>
      <c r="AG95" s="212" t="s">
        <v>2098</v>
      </c>
      <c r="AH95" s="221" t="s">
        <v>2095</v>
      </c>
      <c r="AI95" s="222">
        <v>5</v>
      </c>
      <c r="AJ95" s="212" t="s">
        <v>2099</v>
      </c>
      <c r="AK95" s="223"/>
      <c r="AL95" s="212">
        <v>180</v>
      </c>
      <c r="AM95" s="212">
        <v>6</v>
      </c>
      <c r="AN95" s="212">
        <v>7</v>
      </c>
      <c r="AO95" s="224">
        <v>0.74757138478787877</v>
      </c>
      <c r="AP95" s="212" t="s">
        <v>2238</v>
      </c>
      <c r="AQ95" s="225"/>
    </row>
    <row r="96" spans="1:43" s="226" customFormat="1" ht="29" hidden="1" x14ac:dyDescent="0.35">
      <c r="A96" s="210">
        <v>15</v>
      </c>
      <c r="B96" s="210" t="s">
        <v>29</v>
      </c>
      <c r="C96" s="210" t="s">
        <v>898</v>
      </c>
      <c r="D96" s="210" t="s">
        <v>2254</v>
      </c>
      <c r="E96" s="220" t="s">
        <v>902</v>
      </c>
      <c r="F96" s="211" t="s">
        <v>2437</v>
      </c>
      <c r="G96" s="210">
        <v>3</v>
      </c>
      <c r="H96" s="212" t="s">
        <v>2105</v>
      </c>
      <c r="I96" s="215"/>
      <c r="J96" s="213" t="s">
        <v>62</v>
      </c>
      <c r="K96" s="214" t="s">
        <v>37</v>
      </c>
      <c r="L96" s="212">
        <v>2017</v>
      </c>
      <c r="M96" s="215">
        <v>265</v>
      </c>
      <c r="N96" s="215" t="s">
        <v>2256</v>
      </c>
      <c r="O96" s="215">
        <v>159</v>
      </c>
      <c r="P96" s="212"/>
      <c r="Q96" s="212"/>
      <c r="R96" s="216">
        <v>1</v>
      </c>
      <c r="S96" s="212"/>
      <c r="T96" s="201" t="s">
        <v>2095</v>
      </c>
      <c r="U96" s="217"/>
      <c r="V96" s="212">
        <v>847</v>
      </c>
      <c r="W96" s="218">
        <v>423.5</v>
      </c>
      <c r="X96" s="212">
        <v>43</v>
      </c>
      <c r="Y96" s="212">
        <f t="shared" si="1"/>
        <v>516</v>
      </c>
      <c r="Z96" s="219"/>
      <c r="AA96" s="220" t="s">
        <v>2125</v>
      </c>
      <c r="AB96" s="220" t="s">
        <v>2097</v>
      </c>
      <c r="AC96" s="220" t="s">
        <v>2095</v>
      </c>
      <c r="AD96" s="220" t="s">
        <v>2095</v>
      </c>
      <c r="AE96" s="212"/>
      <c r="AF96" s="220" t="s">
        <v>2095</v>
      </c>
      <c r="AG96" s="212" t="s">
        <v>2098</v>
      </c>
      <c r="AH96" s="221" t="s">
        <v>2095</v>
      </c>
      <c r="AI96" s="222">
        <v>5</v>
      </c>
      <c r="AJ96" s="212" t="s">
        <v>2099</v>
      </c>
      <c r="AK96" s="223"/>
      <c r="AL96" s="212">
        <v>162</v>
      </c>
      <c r="AM96" s="212">
        <v>4</v>
      </c>
      <c r="AN96" s="212">
        <v>10</v>
      </c>
      <c r="AO96" s="224">
        <v>1.4833433613541667</v>
      </c>
      <c r="AP96" s="212" t="s">
        <v>2257</v>
      </c>
      <c r="AQ96" s="225"/>
    </row>
    <row r="97" spans="1:43" s="226" customFormat="1" ht="29" hidden="1" x14ac:dyDescent="0.35">
      <c r="A97" s="210">
        <v>15</v>
      </c>
      <c r="B97" s="210" t="s">
        <v>29</v>
      </c>
      <c r="C97" s="210" t="s">
        <v>906</v>
      </c>
      <c r="D97" s="210" t="s">
        <v>2258</v>
      </c>
      <c r="E97" s="220" t="s">
        <v>910</v>
      </c>
      <c r="F97" s="211" t="s">
        <v>2438</v>
      </c>
      <c r="G97" s="210">
        <v>3</v>
      </c>
      <c r="H97" s="212" t="s">
        <v>2105</v>
      </c>
      <c r="I97" s="215"/>
      <c r="J97" s="213" t="s">
        <v>62</v>
      </c>
      <c r="K97" s="214" t="s">
        <v>37</v>
      </c>
      <c r="L97" s="212">
        <v>2015</v>
      </c>
      <c r="M97" s="215">
        <v>288</v>
      </c>
      <c r="N97" s="215"/>
      <c r="O97" s="215">
        <v>351</v>
      </c>
      <c r="P97" s="212"/>
      <c r="Q97" s="212"/>
      <c r="R97" s="216">
        <v>1</v>
      </c>
      <c r="S97" s="212"/>
      <c r="T97" s="201" t="s">
        <v>2107</v>
      </c>
      <c r="U97" s="217"/>
      <c r="V97" s="212">
        <v>722</v>
      </c>
      <c r="W97" s="218">
        <v>361</v>
      </c>
      <c r="X97" s="212">
        <v>34</v>
      </c>
      <c r="Y97" s="212">
        <f t="shared" si="1"/>
        <v>408</v>
      </c>
      <c r="Z97" s="219"/>
      <c r="AA97" s="220" t="s">
        <v>2171</v>
      </c>
      <c r="AB97" s="220" t="s">
        <v>2097</v>
      </c>
      <c r="AC97" s="220" t="s">
        <v>2126</v>
      </c>
      <c r="AD97" s="220" t="s">
        <v>2095</v>
      </c>
      <c r="AE97" s="212"/>
      <c r="AF97" s="220" t="s">
        <v>2095</v>
      </c>
      <c r="AG97" s="212" t="s">
        <v>2098</v>
      </c>
      <c r="AH97" s="221" t="s">
        <v>2095</v>
      </c>
      <c r="AI97" s="222">
        <v>5</v>
      </c>
      <c r="AJ97" s="212" t="s">
        <v>2099</v>
      </c>
      <c r="AK97" s="223"/>
      <c r="AL97" s="212">
        <v>162</v>
      </c>
      <c r="AM97" s="212">
        <v>2</v>
      </c>
      <c r="AN97" s="212">
        <v>10</v>
      </c>
      <c r="AO97" s="224">
        <v>1.4080022970871193</v>
      </c>
      <c r="AP97" s="212" t="s">
        <v>2260</v>
      </c>
      <c r="AQ97" s="225"/>
    </row>
    <row r="98" spans="1:43" s="226" customFormat="1" ht="29" hidden="1" x14ac:dyDescent="0.35">
      <c r="A98" s="210">
        <v>18</v>
      </c>
      <c r="B98" s="210" t="s">
        <v>29</v>
      </c>
      <c r="C98" s="210" t="s">
        <v>724</v>
      </c>
      <c r="D98" s="210" t="s">
        <v>2551</v>
      </c>
      <c r="E98" s="210" t="s">
        <v>727</v>
      </c>
      <c r="F98" s="211" t="s">
        <v>2526</v>
      </c>
      <c r="G98" s="210" t="s">
        <v>2094</v>
      </c>
      <c r="H98" s="212"/>
      <c r="I98" s="215"/>
      <c r="J98" s="213" t="s">
        <v>43</v>
      </c>
      <c r="K98" s="214" t="s">
        <v>44</v>
      </c>
      <c r="L98" s="212">
        <v>1930</v>
      </c>
      <c r="M98" s="215">
        <v>368</v>
      </c>
      <c r="N98" s="215"/>
      <c r="O98" s="215">
        <v>300</v>
      </c>
      <c r="P98" s="212"/>
      <c r="Q98" s="212"/>
      <c r="R98" s="216">
        <v>0.35185185185185186</v>
      </c>
      <c r="S98" s="212"/>
      <c r="T98" s="201" t="s">
        <v>2095</v>
      </c>
      <c r="U98" s="217"/>
      <c r="V98" s="212">
        <v>896</v>
      </c>
      <c r="W98" s="218">
        <v>448</v>
      </c>
      <c r="X98" s="212">
        <v>49</v>
      </c>
      <c r="Y98" s="212">
        <f t="shared" si="1"/>
        <v>588</v>
      </c>
      <c r="Z98" s="219"/>
      <c r="AA98" s="220" t="s">
        <v>2096</v>
      </c>
      <c r="AB98" s="220" t="s">
        <v>2097</v>
      </c>
      <c r="AC98" s="220" t="s">
        <v>2095</v>
      </c>
      <c r="AD98" s="220" t="s">
        <v>2095</v>
      </c>
      <c r="AE98" s="212"/>
      <c r="AF98" s="220" t="s">
        <v>2129</v>
      </c>
      <c r="AG98" s="212" t="s">
        <v>2098</v>
      </c>
      <c r="AH98" s="221" t="s">
        <v>2095</v>
      </c>
      <c r="AI98" s="222">
        <v>3</v>
      </c>
      <c r="AJ98" s="212" t="s">
        <v>2099</v>
      </c>
      <c r="AK98" s="223"/>
      <c r="AL98" s="212">
        <v>219</v>
      </c>
      <c r="AM98" s="212">
        <v>0</v>
      </c>
      <c r="AN98" s="212">
        <v>7</v>
      </c>
      <c r="AO98" s="224">
        <v>0.2445491035814375</v>
      </c>
      <c r="AP98" s="212" t="s">
        <v>2280</v>
      </c>
      <c r="AQ98" s="225"/>
    </row>
    <row r="99" spans="1:43" s="226" customFormat="1" ht="29" hidden="1" x14ac:dyDescent="0.35">
      <c r="A99" s="210">
        <v>19</v>
      </c>
      <c r="B99" s="210" t="s">
        <v>29</v>
      </c>
      <c r="C99" s="210" t="s">
        <v>663</v>
      </c>
      <c r="D99" s="210" t="s">
        <v>2460</v>
      </c>
      <c r="E99" s="210" t="s">
        <v>666</v>
      </c>
      <c r="F99" s="211" t="s">
        <v>2552</v>
      </c>
      <c r="G99" s="210">
        <v>3</v>
      </c>
      <c r="H99" s="212" t="s">
        <v>2105</v>
      </c>
      <c r="I99" s="215"/>
      <c r="J99" s="213" t="s">
        <v>36</v>
      </c>
      <c r="K99" s="214" t="s">
        <v>37</v>
      </c>
      <c r="L99" s="212">
        <v>1999</v>
      </c>
      <c r="M99" s="215">
        <v>380</v>
      </c>
      <c r="N99" s="215"/>
      <c r="O99" s="215">
        <v>207</v>
      </c>
      <c r="P99" s="212"/>
      <c r="Q99" s="212" t="s">
        <v>2106</v>
      </c>
      <c r="R99" s="216">
        <v>1</v>
      </c>
      <c r="S99" s="212"/>
      <c r="T99" s="201" t="s">
        <v>2107</v>
      </c>
      <c r="U99" s="217"/>
      <c r="V99" s="212">
        <v>791</v>
      </c>
      <c r="W99" s="218">
        <v>395.5</v>
      </c>
      <c r="X99" s="212">
        <v>39</v>
      </c>
      <c r="Y99" s="212">
        <f t="shared" si="1"/>
        <v>468</v>
      </c>
      <c r="Z99" s="219"/>
      <c r="AA99" s="220" t="s">
        <v>2096</v>
      </c>
      <c r="AB99" s="220" t="s">
        <v>2097</v>
      </c>
      <c r="AC99" s="220" t="s">
        <v>2117</v>
      </c>
      <c r="AD99" s="220" t="s">
        <v>2095</v>
      </c>
      <c r="AE99" s="212"/>
      <c r="AF99" s="220" t="s">
        <v>2095</v>
      </c>
      <c r="AG99" s="212" t="s">
        <v>2098</v>
      </c>
      <c r="AH99" s="221" t="s">
        <v>2095</v>
      </c>
      <c r="AI99" s="222">
        <v>5</v>
      </c>
      <c r="AJ99" s="212" t="s">
        <v>2099</v>
      </c>
      <c r="AK99" s="223"/>
      <c r="AL99" s="212">
        <v>566</v>
      </c>
      <c r="AM99" s="212">
        <v>3</v>
      </c>
      <c r="AN99" s="212">
        <v>2</v>
      </c>
      <c r="AO99" s="224">
        <v>2.561216414943182</v>
      </c>
      <c r="AP99" s="212" t="s">
        <v>2461</v>
      </c>
      <c r="AQ99" s="225"/>
    </row>
    <row r="100" spans="1:43" s="226" customFormat="1" hidden="1" x14ac:dyDescent="0.35">
      <c r="A100" s="210">
        <v>19</v>
      </c>
      <c r="B100" s="210" t="s">
        <v>29</v>
      </c>
      <c r="C100" s="210" t="s">
        <v>704</v>
      </c>
      <c r="D100" s="210" t="s">
        <v>2285</v>
      </c>
      <c r="E100" s="210" t="s">
        <v>708</v>
      </c>
      <c r="F100" s="211" t="s">
        <v>2412</v>
      </c>
      <c r="G100" s="210">
        <v>3</v>
      </c>
      <c r="H100" s="212" t="s">
        <v>2105</v>
      </c>
      <c r="I100" s="215"/>
      <c r="J100" s="213" t="s">
        <v>62</v>
      </c>
      <c r="K100" s="214" t="s">
        <v>37</v>
      </c>
      <c r="L100" s="212">
        <v>2009</v>
      </c>
      <c r="M100" s="215">
        <v>110</v>
      </c>
      <c r="N100" s="215"/>
      <c r="O100" s="215" t="e">
        <v>#N/A</v>
      </c>
      <c r="P100" s="212"/>
      <c r="Q100" s="212"/>
      <c r="R100" s="216">
        <v>1</v>
      </c>
      <c r="S100" s="212"/>
      <c r="T100" s="201" t="s">
        <v>2095</v>
      </c>
      <c r="U100" s="217"/>
      <c r="V100" s="212">
        <v>465</v>
      </c>
      <c r="W100" s="218">
        <v>232.5</v>
      </c>
      <c r="X100" s="212">
        <v>29</v>
      </c>
      <c r="Y100" s="212">
        <f t="shared" si="1"/>
        <v>348</v>
      </c>
      <c r="Z100" s="219"/>
      <c r="AA100" s="220" t="s">
        <v>2125</v>
      </c>
      <c r="AB100" s="220" t="s">
        <v>2097</v>
      </c>
      <c r="AC100" s="220" t="s">
        <v>2095</v>
      </c>
      <c r="AD100" s="220" t="s">
        <v>2095</v>
      </c>
      <c r="AE100" s="212"/>
      <c r="AF100" s="220" t="s">
        <v>2095</v>
      </c>
      <c r="AG100" s="212" t="s">
        <v>2098</v>
      </c>
      <c r="AH100" s="221" t="s">
        <v>2095</v>
      </c>
      <c r="AI100" s="222">
        <v>5</v>
      </c>
      <c r="AJ100" s="212" t="s">
        <v>2099</v>
      </c>
      <c r="AK100" s="223"/>
      <c r="AL100" s="212">
        <v>566</v>
      </c>
      <c r="AM100" s="212">
        <v>5</v>
      </c>
      <c r="AN100" s="212">
        <v>3</v>
      </c>
      <c r="AO100" s="224">
        <v>2.0734323475378598</v>
      </c>
      <c r="AP100" s="212" t="s">
        <v>2280</v>
      </c>
      <c r="AQ100" s="225"/>
    </row>
    <row r="101" spans="1:43" s="226" customFormat="1" hidden="1" x14ac:dyDescent="0.35">
      <c r="A101" s="210">
        <v>20</v>
      </c>
      <c r="B101" s="210" t="s">
        <v>29</v>
      </c>
      <c r="C101" s="210" t="s">
        <v>627</v>
      </c>
      <c r="D101" s="210" t="s">
        <v>2287</v>
      </c>
      <c r="E101" s="210" t="s">
        <v>630</v>
      </c>
      <c r="F101" s="211" t="s">
        <v>2458</v>
      </c>
      <c r="G101" s="210">
        <v>3</v>
      </c>
      <c r="H101" s="212"/>
      <c r="I101" s="215"/>
      <c r="J101" s="213" t="s">
        <v>36</v>
      </c>
      <c r="K101" s="214" t="s">
        <v>37</v>
      </c>
      <c r="L101" s="212">
        <v>1932</v>
      </c>
      <c r="M101" s="215">
        <v>495</v>
      </c>
      <c r="N101" s="215"/>
      <c r="O101" s="215">
        <v>368</v>
      </c>
      <c r="P101" s="212"/>
      <c r="Q101" s="212"/>
      <c r="R101" s="216">
        <v>0.9285714285714286</v>
      </c>
      <c r="S101" s="212"/>
      <c r="T101" s="201" t="s">
        <v>2107</v>
      </c>
      <c r="U101" s="217"/>
      <c r="V101" s="212">
        <v>926</v>
      </c>
      <c r="W101" s="218">
        <v>463</v>
      </c>
      <c r="X101" s="212">
        <v>60</v>
      </c>
      <c r="Y101" s="212">
        <f t="shared" si="1"/>
        <v>720</v>
      </c>
      <c r="Z101" s="219"/>
      <c r="AA101" s="220" t="s">
        <v>2125</v>
      </c>
      <c r="AB101" s="220" t="s">
        <v>2097</v>
      </c>
      <c r="AC101" s="220" t="s">
        <v>2095</v>
      </c>
      <c r="AD101" s="220" t="s">
        <v>2095</v>
      </c>
      <c r="AE101" s="212"/>
      <c r="AF101" s="220" t="s">
        <v>2095</v>
      </c>
      <c r="AG101" s="212" t="s">
        <v>2098</v>
      </c>
      <c r="AH101" s="221" t="s">
        <v>2095</v>
      </c>
      <c r="AI101" s="222">
        <v>5</v>
      </c>
      <c r="AJ101" s="212" t="s">
        <v>2099</v>
      </c>
      <c r="AK101" s="223"/>
      <c r="AL101" s="212">
        <v>56</v>
      </c>
      <c r="AM101" s="212">
        <v>0</v>
      </c>
      <c r="AN101" s="212">
        <v>6</v>
      </c>
      <c r="AO101" s="224">
        <v>2.1687367000378788</v>
      </c>
      <c r="AP101" s="212" t="s">
        <v>2108</v>
      </c>
      <c r="AQ101" s="225"/>
    </row>
    <row r="102" spans="1:43" s="226" customFormat="1" ht="29" hidden="1" x14ac:dyDescent="0.35">
      <c r="A102" s="210">
        <v>20</v>
      </c>
      <c r="B102" s="210" t="s">
        <v>29</v>
      </c>
      <c r="C102" s="210" t="s">
        <v>657</v>
      </c>
      <c r="D102" s="210" t="s">
        <v>2553</v>
      </c>
      <c r="E102" s="210" t="s">
        <v>661</v>
      </c>
      <c r="F102" s="211" t="s">
        <v>2458</v>
      </c>
      <c r="G102" s="210"/>
      <c r="H102" s="212" t="s">
        <v>2105</v>
      </c>
      <c r="I102" s="215"/>
      <c r="J102" s="213" t="s">
        <v>62</v>
      </c>
      <c r="K102" s="214" t="s">
        <v>37</v>
      </c>
      <c r="L102" s="212">
        <v>2010</v>
      </c>
      <c r="M102" s="215">
        <v>275</v>
      </c>
      <c r="N102" s="215"/>
      <c r="O102" s="215">
        <v>360</v>
      </c>
      <c r="P102" s="212"/>
      <c r="Q102" s="212"/>
      <c r="R102" s="216">
        <v>1</v>
      </c>
      <c r="S102" s="212"/>
      <c r="T102" s="201" t="s">
        <v>2107</v>
      </c>
      <c r="U102" s="217"/>
      <c r="V102" s="212">
        <v>659</v>
      </c>
      <c r="W102" s="218">
        <v>329.5</v>
      </c>
      <c r="X102" s="212">
        <v>29</v>
      </c>
      <c r="Y102" s="212">
        <f t="shared" si="1"/>
        <v>348</v>
      </c>
      <c r="Z102" s="219"/>
      <c r="AA102" s="220" t="s">
        <v>2125</v>
      </c>
      <c r="AB102" s="220" t="s">
        <v>2095</v>
      </c>
      <c r="AC102" s="220" t="s">
        <v>2126</v>
      </c>
      <c r="AD102" s="220" t="s">
        <v>2095</v>
      </c>
      <c r="AE102" s="212"/>
      <c r="AF102" s="220" t="s">
        <v>2095</v>
      </c>
      <c r="AG102" s="212" t="s">
        <v>2098</v>
      </c>
      <c r="AH102" s="221" t="s">
        <v>2095</v>
      </c>
      <c r="AI102" s="222">
        <v>5</v>
      </c>
      <c r="AJ102" s="212" t="s">
        <v>2099</v>
      </c>
      <c r="AK102" s="223"/>
      <c r="AL102" s="212">
        <v>56</v>
      </c>
      <c r="AM102" s="212">
        <v>1</v>
      </c>
      <c r="AN102" s="212">
        <v>5</v>
      </c>
      <c r="AO102" s="224">
        <v>2.3189962484848485</v>
      </c>
      <c r="AP102" s="212" t="s">
        <v>2108</v>
      </c>
      <c r="AQ102" s="225"/>
    </row>
    <row r="103" spans="1:43" s="226" customFormat="1" ht="29" x14ac:dyDescent="0.35">
      <c r="A103" s="210">
        <v>11</v>
      </c>
      <c r="B103" s="210" t="s">
        <v>1083</v>
      </c>
      <c r="C103" s="210" t="s">
        <v>1214</v>
      </c>
      <c r="D103" s="210" t="s">
        <v>2430</v>
      </c>
      <c r="E103" s="220" t="s">
        <v>1217</v>
      </c>
      <c r="F103" s="211" t="s">
        <v>2532</v>
      </c>
      <c r="G103" s="210">
        <v>3</v>
      </c>
      <c r="H103" s="212" t="s">
        <v>2105</v>
      </c>
      <c r="I103" s="215" t="s">
        <v>2099</v>
      </c>
      <c r="J103" s="213" t="s">
        <v>62</v>
      </c>
      <c r="K103" s="214" t="s">
        <v>37</v>
      </c>
      <c r="L103" s="212">
        <v>2007</v>
      </c>
      <c r="M103" s="215">
        <v>401</v>
      </c>
      <c r="N103" s="215"/>
      <c r="O103" s="215">
        <v>358</v>
      </c>
      <c r="P103" s="212"/>
      <c r="Q103" s="212"/>
      <c r="R103" s="216">
        <v>1</v>
      </c>
      <c r="S103" s="212"/>
      <c r="T103" s="201" t="s">
        <v>2107</v>
      </c>
      <c r="U103" s="217"/>
      <c r="V103" s="212">
        <v>738</v>
      </c>
      <c r="W103" s="218">
        <v>369</v>
      </c>
      <c r="X103" s="212">
        <v>41</v>
      </c>
      <c r="Y103" s="212">
        <f t="shared" si="1"/>
        <v>492</v>
      </c>
      <c r="Z103" s="219"/>
      <c r="AA103" s="220" t="s">
        <v>2125</v>
      </c>
      <c r="AB103" s="220" t="s">
        <v>2097</v>
      </c>
      <c r="AC103" s="220" t="s">
        <v>2126</v>
      </c>
      <c r="AD103" s="220" t="s">
        <v>2095</v>
      </c>
      <c r="AE103" s="212"/>
      <c r="AF103" s="220" t="s">
        <v>2095</v>
      </c>
      <c r="AG103" s="212" t="s">
        <v>2098</v>
      </c>
      <c r="AH103" s="221" t="s">
        <v>2095</v>
      </c>
      <c r="AI103" s="222">
        <v>6</v>
      </c>
      <c r="AJ103" s="212" t="s">
        <v>2099</v>
      </c>
      <c r="AK103" s="223"/>
      <c r="AL103" s="212">
        <v>479</v>
      </c>
      <c r="AM103" s="212">
        <v>1</v>
      </c>
      <c r="AN103" s="212">
        <v>8</v>
      </c>
      <c r="AO103" s="224">
        <v>1.7680091558636346</v>
      </c>
      <c r="AP103" s="212" t="s">
        <v>2431</v>
      </c>
      <c r="AQ103" s="225"/>
    </row>
    <row r="104" spans="1:43" s="226" customFormat="1" ht="29" x14ac:dyDescent="0.35">
      <c r="A104" s="210">
        <v>21</v>
      </c>
      <c r="B104" s="210" t="s">
        <v>29</v>
      </c>
      <c r="C104" s="210" t="s">
        <v>598</v>
      </c>
      <c r="D104" s="210" t="s">
        <v>2694</v>
      </c>
      <c r="E104" s="210" t="s">
        <v>601</v>
      </c>
      <c r="F104" s="211" t="s">
        <v>2695</v>
      </c>
      <c r="G104" s="210"/>
      <c r="H104" s="212"/>
      <c r="I104" s="215" t="s">
        <v>3199</v>
      </c>
      <c r="J104" s="213" t="s">
        <v>55</v>
      </c>
      <c r="K104" s="214" t="s">
        <v>44</v>
      </c>
      <c r="L104" s="212">
        <v>1930</v>
      </c>
      <c r="M104" s="215">
        <v>650</v>
      </c>
      <c r="N104" s="215"/>
      <c r="O104" s="215">
        <v>664</v>
      </c>
      <c r="P104" s="212"/>
      <c r="Q104" s="212"/>
      <c r="R104" s="216">
        <v>0.16470588235294117</v>
      </c>
      <c r="S104" s="212"/>
      <c r="T104" s="201" t="s">
        <v>2095</v>
      </c>
      <c r="U104" s="217"/>
      <c r="V104" s="212">
        <v>1957</v>
      </c>
      <c r="W104" s="218">
        <v>978.5</v>
      </c>
      <c r="X104" s="212">
        <v>112</v>
      </c>
      <c r="Y104" s="212">
        <f t="shared" si="1"/>
        <v>1344</v>
      </c>
      <c r="Z104" s="219"/>
      <c r="AA104" s="220" t="s">
        <v>2116</v>
      </c>
      <c r="AB104" s="220" t="s">
        <v>2095</v>
      </c>
      <c r="AC104" s="220" t="s">
        <v>2117</v>
      </c>
      <c r="AD104" s="220" t="s">
        <v>2095</v>
      </c>
      <c r="AE104" s="212"/>
      <c r="AF104" s="220" t="s">
        <v>2095</v>
      </c>
      <c r="AG104" s="228" t="s">
        <v>2095</v>
      </c>
      <c r="AH104" s="221" t="s">
        <v>2095</v>
      </c>
      <c r="AI104" s="222">
        <v>2</v>
      </c>
      <c r="AJ104" s="212" t="s">
        <v>2095</v>
      </c>
      <c r="AK104" s="223"/>
      <c r="AL104" s="212">
        <v>89</v>
      </c>
      <c r="AM104" s="212">
        <v>2</v>
      </c>
      <c r="AN104" s="212">
        <v>4</v>
      </c>
      <c r="AO104" s="224">
        <v>0.29217282516666671</v>
      </c>
      <c r="AP104" s="212" t="s">
        <v>2298</v>
      </c>
      <c r="AQ104" s="225"/>
    </row>
    <row r="105" spans="1:43" s="226" customFormat="1" ht="29" hidden="1" x14ac:dyDescent="0.35">
      <c r="A105" s="210">
        <v>25</v>
      </c>
      <c r="B105" s="210" t="s">
        <v>145</v>
      </c>
      <c r="C105" s="210" t="s">
        <v>397</v>
      </c>
      <c r="D105" s="210" t="s">
        <v>2557</v>
      </c>
      <c r="E105" s="210" t="s">
        <v>400</v>
      </c>
      <c r="F105" s="211" t="s">
        <v>2115</v>
      </c>
      <c r="G105" s="210"/>
      <c r="H105" s="212"/>
      <c r="I105" s="215"/>
      <c r="J105" s="213" t="s">
        <v>36</v>
      </c>
      <c r="K105" s="214" t="s">
        <v>37</v>
      </c>
      <c r="L105" s="212">
        <v>1970</v>
      </c>
      <c r="M105" s="215">
        <v>274</v>
      </c>
      <c r="N105" s="215"/>
      <c r="O105" s="215">
        <v>650</v>
      </c>
      <c r="P105" s="212"/>
      <c r="Q105" s="212" t="s">
        <v>2106</v>
      </c>
      <c r="R105" s="216">
        <v>0.88888888888888884</v>
      </c>
      <c r="S105" s="212"/>
      <c r="T105" s="201" t="s">
        <v>2095</v>
      </c>
      <c r="U105" s="217"/>
      <c r="V105" s="212">
        <v>1619</v>
      </c>
      <c r="W105" s="218">
        <v>809.5</v>
      </c>
      <c r="X105" s="212">
        <v>71</v>
      </c>
      <c r="Y105" s="212">
        <f t="shared" si="1"/>
        <v>852</v>
      </c>
      <c r="Z105" s="219"/>
      <c r="AA105" s="220" t="s">
        <v>2102</v>
      </c>
      <c r="AB105" s="220" t="s">
        <v>2095</v>
      </c>
      <c r="AC105" s="220" t="s">
        <v>2126</v>
      </c>
      <c r="AD105" s="220" t="s">
        <v>2095</v>
      </c>
      <c r="AE105" s="212"/>
      <c r="AF105" s="220" t="s">
        <v>2095</v>
      </c>
      <c r="AG105" s="212" t="s">
        <v>2098</v>
      </c>
      <c r="AH105" s="221" t="s">
        <v>2095</v>
      </c>
      <c r="AI105" s="222">
        <v>5</v>
      </c>
      <c r="AJ105" s="212" t="s">
        <v>2099</v>
      </c>
      <c r="AK105" s="223"/>
      <c r="AL105" s="212">
        <v>69</v>
      </c>
      <c r="AM105" s="212">
        <v>0</v>
      </c>
      <c r="AN105" s="212">
        <v>7</v>
      </c>
      <c r="AO105" s="224">
        <v>1.5143444744109829</v>
      </c>
      <c r="AP105" s="212" t="s">
        <v>2113</v>
      </c>
      <c r="AQ105" s="225"/>
    </row>
    <row r="106" spans="1:43" s="226" customFormat="1" ht="29" hidden="1" x14ac:dyDescent="0.35">
      <c r="A106" s="210">
        <v>25</v>
      </c>
      <c r="B106" s="210" t="s">
        <v>145</v>
      </c>
      <c r="C106" s="210" t="s">
        <v>417</v>
      </c>
      <c r="D106" s="210" t="s">
        <v>2558</v>
      </c>
      <c r="E106" s="210" t="s">
        <v>421</v>
      </c>
      <c r="F106" s="211" t="s">
        <v>2559</v>
      </c>
      <c r="G106" s="210"/>
      <c r="H106" s="212"/>
      <c r="I106" s="215"/>
      <c r="J106" s="213" t="s">
        <v>36</v>
      </c>
      <c r="K106" s="214" t="s">
        <v>37</v>
      </c>
      <c r="L106" s="212">
        <v>1953</v>
      </c>
      <c r="M106" s="215">
        <v>400</v>
      </c>
      <c r="N106" s="215"/>
      <c r="O106" s="215">
        <v>576</v>
      </c>
      <c r="P106" s="212"/>
      <c r="Q106" s="212"/>
      <c r="R106" s="216">
        <v>0.78947368421052633</v>
      </c>
      <c r="S106" s="212"/>
      <c r="T106" s="201" t="s">
        <v>2095</v>
      </c>
      <c r="U106" s="217"/>
      <c r="V106" s="212">
        <v>945</v>
      </c>
      <c r="W106" s="218">
        <v>472.5</v>
      </c>
      <c r="X106" s="212">
        <v>40</v>
      </c>
      <c r="Y106" s="212">
        <f t="shared" si="1"/>
        <v>480</v>
      </c>
      <c r="Z106" s="219"/>
      <c r="AA106" s="220" t="s">
        <v>2102</v>
      </c>
      <c r="AB106" s="220" t="s">
        <v>2095</v>
      </c>
      <c r="AC106" s="220" t="s">
        <v>2126</v>
      </c>
      <c r="AD106" s="220" t="s">
        <v>2095</v>
      </c>
      <c r="AE106" s="212"/>
      <c r="AF106" s="220" t="s">
        <v>2095</v>
      </c>
      <c r="AG106" s="212" t="s">
        <v>2098</v>
      </c>
      <c r="AH106" s="221" t="s">
        <v>2095</v>
      </c>
      <c r="AI106" s="222">
        <v>5</v>
      </c>
      <c r="AJ106" s="212" t="s">
        <v>2099</v>
      </c>
      <c r="AK106" s="223"/>
      <c r="AL106" s="212">
        <v>69</v>
      </c>
      <c r="AM106" s="212">
        <v>0</v>
      </c>
      <c r="AN106" s="212">
        <v>10</v>
      </c>
      <c r="AO106" s="224">
        <v>0.56696778337689202</v>
      </c>
      <c r="AP106" s="212" t="s">
        <v>2349</v>
      </c>
      <c r="AQ106" s="225"/>
    </row>
    <row r="107" spans="1:43" s="226" customFormat="1" ht="29" hidden="1" x14ac:dyDescent="0.35">
      <c r="A107" s="237">
        <v>26</v>
      </c>
      <c r="B107" s="210" t="s">
        <v>145</v>
      </c>
      <c r="C107" s="210" t="s">
        <v>372</v>
      </c>
      <c r="D107" s="210" t="s">
        <v>2560</v>
      </c>
      <c r="E107" s="210" t="s">
        <v>375</v>
      </c>
      <c r="F107" s="211" t="s">
        <v>2486</v>
      </c>
      <c r="G107" s="210"/>
      <c r="H107" s="212" t="s">
        <v>2105</v>
      </c>
      <c r="I107" s="215"/>
      <c r="J107" s="213" t="s">
        <v>62</v>
      </c>
      <c r="K107" s="214" t="s">
        <v>37</v>
      </c>
      <c r="L107" s="212">
        <v>2003</v>
      </c>
      <c r="M107" s="215">
        <v>334</v>
      </c>
      <c r="N107" s="215"/>
      <c r="O107" s="215">
        <v>527</v>
      </c>
      <c r="P107" s="212"/>
      <c r="Q107" s="212"/>
      <c r="R107" s="216">
        <v>1</v>
      </c>
      <c r="S107" s="212"/>
      <c r="T107" s="201" t="s">
        <v>2095</v>
      </c>
      <c r="U107" s="217"/>
      <c r="V107" s="212">
        <v>827</v>
      </c>
      <c r="W107" s="218">
        <v>413.5</v>
      </c>
      <c r="X107" s="212">
        <v>41</v>
      </c>
      <c r="Y107" s="212">
        <f t="shared" si="1"/>
        <v>492</v>
      </c>
      <c r="Z107" s="219"/>
      <c r="AA107" s="220" t="s">
        <v>2125</v>
      </c>
      <c r="AB107" s="220" t="s">
        <v>2095</v>
      </c>
      <c r="AC107" s="220" t="s">
        <v>2126</v>
      </c>
      <c r="AD107" s="220" t="s">
        <v>2095</v>
      </c>
      <c r="AE107" s="212"/>
      <c r="AF107" s="220" t="s">
        <v>2095</v>
      </c>
      <c r="AG107" s="212" t="s">
        <v>2098</v>
      </c>
      <c r="AH107" s="221" t="s">
        <v>2095</v>
      </c>
      <c r="AI107" s="222">
        <v>5</v>
      </c>
      <c r="AJ107" s="212" t="s">
        <v>2099</v>
      </c>
      <c r="AK107" s="223"/>
      <c r="AL107" s="212">
        <v>25</v>
      </c>
      <c r="AM107" s="212">
        <v>0</v>
      </c>
      <c r="AN107" s="212">
        <v>4</v>
      </c>
      <c r="AO107" s="224">
        <v>1.2068669248617405</v>
      </c>
      <c r="AP107" s="212" t="s">
        <v>2333</v>
      </c>
      <c r="AQ107" s="225"/>
    </row>
    <row r="108" spans="1:43" s="226" customFormat="1" ht="29" hidden="1" x14ac:dyDescent="0.35">
      <c r="A108" s="210">
        <v>27</v>
      </c>
      <c r="B108" s="210" t="s">
        <v>145</v>
      </c>
      <c r="C108" s="210" t="s">
        <v>316</v>
      </c>
      <c r="D108" s="210" t="s">
        <v>2561</v>
      </c>
      <c r="E108" s="210" t="s">
        <v>319</v>
      </c>
      <c r="F108" s="211" t="s">
        <v>2510</v>
      </c>
      <c r="G108" s="210"/>
      <c r="H108" s="212" t="s">
        <v>2148</v>
      </c>
      <c r="I108" s="215"/>
      <c r="J108" s="213" t="s">
        <v>55</v>
      </c>
      <c r="K108" s="214" t="s">
        <v>44</v>
      </c>
      <c r="L108" s="212">
        <v>1975</v>
      </c>
      <c r="M108" s="215">
        <v>600</v>
      </c>
      <c r="N108" s="215"/>
      <c r="O108" s="215">
        <v>364</v>
      </c>
      <c r="P108" s="212"/>
      <c r="Q108" s="212"/>
      <c r="R108" s="216">
        <v>1</v>
      </c>
      <c r="S108" s="212"/>
      <c r="T108" s="201" t="s">
        <v>2107</v>
      </c>
      <c r="U108" s="217"/>
      <c r="V108" s="212">
        <v>1844</v>
      </c>
      <c r="W108" s="218">
        <v>922</v>
      </c>
      <c r="X108" s="212">
        <v>84</v>
      </c>
      <c r="Y108" s="212">
        <f t="shared" si="1"/>
        <v>1008</v>
      </c>
      <c r="Z108" s="219"/>
      <c r="AA108" s="220" t="s">
        <v>2102</v>
      </c>
      <c r="AB108" s="220" t="s">
        <v>2095</v>
      </c>
      <c r="AC108" s="220" t="s">
        <v>2126</v>
      </c>
      <c r="AD108" s="220" t="s">
        <v>2095</v>
      </c>
      <c r="AE108" s="212"/>
      <c r="AF108" s="220" t="s">
        <v>2095</v>
      </c>
      <c r="AG108" s="212" t="s">
        <v>2098</v>
      </c>
      <c r="AH108" s="221" t="s">
        <v>2095</v>
      </c>
      <c r="AI108" s="222">
        <v>5</v>
      </c>
      <c r="AJ108" s="212" t="s">
        <v>2099</v>
      </c>
      <c r="AK108" s="223"/>
      <c r="AL108" s="212">
        <v>311</v>
      </c>
      <c r="AM108" s="212">
        <v>0</v>
      </c>
      <c r="AN108" s="212">
        <v>5</v>
      </c>
      <c r="AO108" s="224">
        <v>1.8211569191268939</v>
      </c>
      <c r="AP108" s="212" t="s">
        <v>2346</v>
      </c>
      <c r="AQ108" s="225"/>
    </row>
    <row r="109" spans="1:43" s="226" customFormat="1" ht="29" hidden="1" x14ac:dyDescent="0.35">
      <c r="A109" s="210">
        <v>28</v>
      </c>
      <c r="B109" s="210" t="s">
        <v>145</v>
      </c>
      <c r="C109" s="210" t="s">
        <v>276</v>
      </c>
      <c r="D109" s="210" t="s">
        <v>2562</v>
      </c>
      <c r="E109" s="210" t="s">
        <v>280</v>
      </c>
      <c r="F109" s="211" t="s">
        <v>2563</v>
      </c>
      <c r="G109" s="210"/>
      <c r="H109" s="212" t="s">
        <v>2105</v>
      </c>
      <c r="I109" s="215"/>
      <c r="J109" s="213" t="s">
        <v>62</v>
      </c>
      <c r="K109" s="214" t="s">
        <v>37</v>
      </c>
      <c r="L109" s="212">
        <v>2010</v>
      </c>
      <c r="M109" s="215">
        <v>199</v>
      </c>
      <c r="N109" s="215"/>
      <c r="O109" s="215">
        <v>354</v>
      </c>
      <c r="P109" s="212"/>
      <c r="Q109" s="212" t="s">
        <v>2106</v>
      </c>
      <c r="R109" s="216">
        <v>1</v>
      </c>
      <c r="S109" s="212"/>
      <c r="T109" s="201" t="s">
        <v>2107</v>
      </c>
      <c r="U109" s="217"/>
      <c r="V109" s="212">
        <v>1849</v>
      </c>
      <c r="W109" s="218">
        <v>924.5</v>
      </c>
      <c r="X109" s="212">
        <v>74</v>
      </c>
      <c r="Y109" s="212">
        <f t="shared" si="1"/>
        <v>888</v>
      </c>
      <c r="Z109" s="219"/>
      <c r="AA109" s="220" t="s">
        <v>2102</v>
      </c>
      <c r="AB109" s="220" t="s">
        <v>2095</v>
      </c>
      <c r="AC109" s="220" t="s">
        <v>2126</v>
      </c>
      <c r="AD109" s="220" t="s">
        <v>2095</v>
      </c>
      <c r="AE109" s="212"/>
      <c r="AF109" s="220" t="s">
        <v>2095</v>
      </c>
      <c r="AG109" s="212" t="s">
        <v>2098</v>
      </c>
      <c r="AH109" s="221" t="s">
        <v>2095</v>
      </c>
      <c r="AI109" s="222">
        <v>5</v>
      </c>
      <c r="AJ109" s="212" t="s">
        <v>2099</v>
      </c>
      <c r="AK109" s="223"/>
      <c r="AL109" s="212">
        <v>260</v>
      </c>
      <c r="AM109" s="212">
        <v>0</v>
      </c>
      <c r="AN109" s="212">
        <v>14</v>
      </c>
      <c r="AO109" s="224">
        <v>1.4348827442992405</v>
      </c>
      <c r="AP109" s="212" t="s">
        <v>2464</v>
      </c>
      <c r="AQ109" s="225"/>
    </row>
    <row r="110" spans="1:43" s="226" customFormat="1" hidden="1" x14ac:dyDescent="0.35">
      <c r="A110" s="210">
        <v>30</v>
      </c>
      <c r="B110" s="210" t="s">
        <v>145</v>
      </c>
      <c r="C110" s="210" t="s">
        <v>146</v>
      </c>
      <c r="D110" s="210" t="s">
        <v>2366</v>
      </c>
      <c r="E110" s="210" t="s">
        <v>149</v>
      </c>
      <c r="F110" s="211" t="s">
        <v>2465</v>
      </c>
      <c r="G110" s="210">
        <v>3</v>
      </c>
      <c r="H110" s="212" t="s">
        <v>2124</v>
      </c>
      <c r="I110" s="215"/>
      <c r="J110" s="213" t="s">
        <v>62</v>
      </c>
      <c r="K110" s="214" t="s">
        <v>37</v>
      </c>
      <c r="L110" s="212">
        <v>1952</v>
      </c>
      <c r="M110" s="215">
        <v>250</v>
      </c>
      <c r="N110" s="215"/>
      <c r="O110" s="215">
        <v>400</v>
      </c>
      <c r="P110" s="212"/>
      <c r="Q110" s="212"/>
      <c r="R110" s="216">
        <v>0.93442622950819676</v>
      </c>
      <c r="S110" s="212"/>
      <c r="T110" s="201" t="s">
        <v>2107</v>
      </c>
      <c r="U110" s="217"/>
      <c r="V110" s="212">
        <v>1214</v>
      </c>
      <c r="W110" s="218">
        <v>607</v>
      </c>
      <c r="X110" s="212">
        <v>62</v>
      </c>
      <c r="Y110" s="212">
        <f t="shared" si="1"/>
        <v>744</v>
      </c>
      <c r="Z110" s="219"/>
      <c r="AA110" s="220" t="s">
        <v>2125</v>
      </c>
      <c r="AB110" s="220" t="s">
        <v>2097</v>
      </c>
      <c r="AC110" s="220" t="s">
        <v>2095</v>
      </c>
      <c r="AD110" s="220" t="s">
        <v>2095</v>
      </c>
      <c r="AE110" s="212"/>
      <c r="AF110" s="220" t="s">
        <v>2095</v>
      </c>
      <c r="AG110" s="212" t="s">
        <v>2098</v>
      </c>
      <c r="AH110" s="221" t="s">
        <v>2095</v>
      </c>
      <c r="AI110" s="222">
        <v>5</v>
      </c>
      <c r="AJ110" s="212" t="s">
        <v>2099</v>
      </c>
      <c r="AK110" s="223"/>
      <c r="AL110" s="212">
        <v>197</v>
      </c>
      <c r="AM110" s="212">
        <v>3</v>
      </c>
      <c r="AN110" s="212">
        <v>18</v>
      </c>
      <c r="AO110" s="224">
        <v>1.2118219866212121</v>
      </c>
      <c r="AP110" s="212" t="s">
        <v>2318</v>
      </c>
      <c r="AQ110" s="225"/>
    </row>
    <row r="111" spans="1:43" s="226" customFormat="1" ht="43.5" hidden="1" x14ac:dyDescent="0.35">
      <c r="A111" s="210">
        <v>30</v>
      </c>
      <c r="B111" s="210" t="s">
        <v>145</v>
      </c>
      <c r="C111" s="210" t="s">
        <v>166</v>
      </c>
      <c r="D111" s="210" t="s">
        <v>2564</v>
      </c>
      <c r="E111" s="210" t="s">
        <v>170</v>
      </c>
      <c r="F111" s="211" t="s">
        <v>2528</v>
      </c>
      <c r="G111" s="210"/>
      <c r="H111" s="212" t="s">
        <v>2105</v>
      </c>
      <c r="I111" s="215"/>
      <c r="J111" s="213" t="s">
        <v>62</v>
      </c>
      <c r="K111" s="214" t="s">
        <v>37</v>
      </c>
      <c r="L111" s="212">
        <v>2013</v>
      </c>
      <c r="M111" s="215">
        <v>228</v>
      </c>
      <c r="N111" s="215"/>
      <c r="O111" s="215">
        <v>606</v>
      </c>
      <c r="P111" s="212"/>
      <c r="Q111" s="212"/>
      <c r="R111" s="216">
        <v>1</v>
      </c>
      <c r="S111" s="212"/>
      <c r="T111" s="201" t="s">
        <v>2095</v>
      </c>
      <c r="U111" s="217"/>
      <c r="V111" s="212">
        <v>1035</v>
      </c>
      <c r="W111" s="218">
        <v>517.5</v>
      </c>
      <c r="X111" s="212">
        <v>42</v>
      </c>
      <c r="Y111" s="212">
        <f t="shared" si="1"/>
        <v>504</v>
      </c>
      <c r="Z111" s="219"/>
      <c r="AA111" s="220" t="s">
        <v>2102</v>
      </c>
      <c r="AB111" s="220" t="s">
        <v>2095</v>
      </c>
      <c r="AC111" s="220" t="s">
        <v>2126</v>
      </c>
      <c r="AD111" s="220" t="s">
        <v>2095</v>
      </c>
      <c r="AE111" s="212"/>
      <c r="AF111" s="220" t="s">
        <v>2095</v>
      </c>
      <c r="AG111" s="212" t="s">
        <v>2098</v>
      </c>
      <c r="AH111" s="221" t="s">
        <v>2095</v>
      </c>
      <c r="AI111" s="222">
        <v>5</v>
      </c>
      <c r="AJ111" s="212" t="s">
        <v>2099</v>
      </c>
      <c r="AK111" s="223"/>
      <c r="AL111" s="212">
        <v>197</v>
      </c>
      <c r="AM111" s="212">
        <v>1</v>
      </c>
      <c r="AN111" s="212">
        <v>27</v>
      </c>
      <c r="AO111" s="224">
        <v>0.73827128179734658</v>
      </c>
      <c r="AP111" s="212" t="s">
        <v>2565</v>
      </c>
      <c r="AQ111" s="225"/>
    </row>
    <row r="112" spans="1:43" s="226" customFormat="1" hidden="1" x14ac:dyDescent="0.35">
      <c r="A112" s="210">
        <v>1</v>
      </c>
      <c r="B112" s="210" t="s">
        <v>1649</v>
      </c>
      <c r="C112" s="210" t="s">
        <v>2019</v>
      </c>
      <c r="D112" s="210" t="s">
        <v>2466</v>
      </c>
      <c r="E112" s="238" t="s">
        <v>2467</v>
      </c>
      <c r="F112" s="211" t="s">
        <v>2566</v>
      </c>
      <c r="G112" s="210" t="s">
        <v>2468</v>
      </c>
      <c r="H112" s="212"/>
      <c r="I112" s="215"/>
      <c r="J112" s="213" t="s">
        <v>412</v>
      </c>
      <c r="K112" s="214" t="s">
        <v>2469</v>
      </c>
      <c r="L112" s="212">
        <v>1924</v>
      </c>
      <c r="M112" s="215">
        <v>300</v>
      </c>
      <c r="N112" s="215"/>
      <c r="O112" s="215">
        <v>250</v>
      </c>
      <c r="P112" s="212"/>
      <c r="Q112" s="212"/>
      <c r="R112" s="216">
        <v>0.90384615384615385</v>
      </c>
      <c r="S112" s="212"/>
      <c r="T112" s="201" t="s">
        <v>2095</v>
      </c>
      <c r="U112" s="217"/>
      <c r="V112" s="212">
        <v>1189</v>
      </c>
      <c r="W112" s="218">
        <v>594.5</v>
      </c>
      <c r="X112" s="212">
        <v>49</v>
      </c>
      <c r="Y112" s="212">
        <f t="shared" si="1"/>
        <v>588</v>
      </c>
      <c r="Z112" s="219"/>
      <c r="AA112" s="220" t="s">
        <v>2102</v>
      </c>
      <c r="AB112" s="220" t="s">
        <v>2097</v>
      </c>
      <c r="AC112" s="220" t="s">
        <v>2095</v>
      </c>
      <c r="AD112" s="220" t="s">
        <v>2095</v>
      </c>
      <c r="AE112" s="212"/>
      <c r="AF112" s="220" t="s">
        <v>2129</v>
      </c>
      <c r="AG112" s="212" t="s">
        <v>2098</v>
      </c>
      <c r="AH112" s="221" t="s">
        <v>2095</v>
      </c>
      <c r="AI112" s="222">
        <v>4</v>
      </c>
      <c r="AJ112" s="212" t="s">
        <v>2099</v>
      </c>
      <c r="AK112" s="223"/>
      <c r="AL112" s="212">
        <v>174</v>
      </c>
      <c r="AM112" s="212">
        <v>3</v>
      </c>
      <c r="AN112" s="212">
        <v>27</v>
      </c>
      <c r="AO112" s="224">
        <v>0.21763823636363447</v>
      </c>
      <c r="AP112" s="212" t="s">
        <v>2100</v>
      </c>
      <c r="AQ112" s="225"/>
    </row>
    <row r="113" spans="1:43" s="226" customFormat="1" hidden="1" x14ac:dyDescent="0.35">
      <c r="A113" s="210">
        <v>1</v>
      </c>
      <c r="B113" s="210" t="s">
        <v>1649</v>
      </c>
      <c r="C113" s="210" t="s">
        <v>2021</v>
      </c>
      <c r="D113" s="210" t="s">
        <v>2092</v>
      </c>
      <c r="E113" s="220" t="s">
        <v>2024</v>
      </c>
      <c r="F113" s="211" t="s">
        <v>2093</v>
      </c>
      <c r="G113" s="210" t="s">
        <v>2094</v>
      </c>
      <c r="H113" s="212"/>
      <c r="I113" s="215"/>
      <c r="J113" s="213" t="s">
        <v>432</v>
      </c>
      <c r="K113" s="214" t="s">
        <v>44</v>
      </c>
      <c r="L113" s="212">
        <v>1963</v>
      </c>
      <c r="M113" s="215">
        <v>410</v>
      </c>
      <c r="N113" s="215"/>
      <c r="O113" s="215">
        <v>430</v>
      </c>
      <c r="P113" s="212"/>
      <c r="Q113" s="212"/>
      <c r="R113" s="216">
        <v>0.375</v>
      </c>
      <c r="S113" s="212"/>
      <c r="T113" s="201" t="s">
        <v>2095</v>
      </c>
      <c r="U113" s="217"/>
      <c r="V113" s="212">
        <v>720</v>
      </c>
      <c r="W113" s="218">
        <v>360</v>
      </c>
      <c r="X113" s="212">
        <v>42</v>
      </c>
      <c r="Y113" s="212">
        <f t="shared" si="1"/>
        <v>504</v>
      </c>
      <c r="Z113" s="219"/>
      <c r="AA113" s="220" t="s">
        <v>2096</v>
      </c>
      <c r="AB113" s="220" t="s">
        <v>2097</v>
      </c>
      <c r="AC113" s="220" t="s">
        <v>2095</v>
      </c>
      <c r="AD113" s="220" t="s">
        <v>2095</v>
      </c>
      <c r="AE113" s="212"/>
      <c r="AF113" s="220" t="s">
        <v>2095</v>
      </c>
      <c r="AG113" s="212" t="s">
        <v>2098</v>
      </c>
      <c r="AH113" s="221" t="s">
        <v>2095</v>
      </c>
      <c r="AI113" s="222">
        <v>4</v>
      </c>
      <c r="AJ113" s="212" t="s">
        <v>2099</v>
      </c>
      <c r="AK113" s="223"/>
      <c r="AL113" s="212">
        <v>174</v>
      </c>
      <c r="AM113" s="212">
        <v>5</v>
      </c>
      <c r="AN113" s="212">
        <v>9</v>
      </c>
      <c r="AO113" s="224">
        <v>0.73468751797348486</v>
      </c>
      <c r="AP113" s="212" t="s">
        <v>2100</v>
      </c>
      <c r="AQ113" s="225"/>
    </row>
    <row r="114" spans="1:43" s="226" customFormat="1" hidden="1" x14ac:dyDescent="0.35">
      <c r="A114" s="210">
        <v>1</v>
      </c>
      <c r="B114" s="210" t="s">
        <v>1649</v>
      </c>
      <c r="C114" s="210" t="s">
        <v>2025</v>
      </c>
      <c r="D114" s="210" t="s">
        <v>2101</v>
      </c>
      <c r="E114" s="220" t="s">
        <v>2029</v>
      </c>
      <c r="F114" s="211" t="s">
        <v>2093</v>
      </c>
      <c r="G114" s="220"/>
      <c r="H114" s="212"/>
      <c r="I114" s="215"/>
      <c r="J114" s="213" t="s">
        <v>412</v>
      </c>
      <c r="K114" s="214" t="s">
        <v>44</v>
      </c>
      <c r="L114" s="212">
        <v>1977</v>
      </c>
      <c r="M114" s="215">
        <v>552</v>
      </c>
      <c r="N114" s="215"/>
      <c r="O114" s="215">
        <v>230</v>
      </c>
      <c r="P114" s="212"/>
      <c r="Q114" s="212"/>
      <c r="R114" s="216">
        <v>0.6901408450704225</v>
      </c>
      <c r="S114" s="212"/>
      <c r="T114" s="201" t="s">
        <v>2095</v>
      </c>
      <c r="U114" s="217"/>
      <c r="V114" s="212">
        <v>1487</v>
      </c>
      <c r="W114" s="218">
        <v>743.5</v>
      </c>
      <c r="X114" s="212">
        <v>68</v>
      </c>
      <c r="Y114" s="212">
        <f t="shared" si="1"/>
        <v>816</v>
      </c>
      <c r="Z114" s="219"/>
      <c r="AA114" s="220" t="s">
        <v>2102</v>
      </c>
      <c r="AB114" s="220" t="s">
        <v>2095</v>
      </c>
      <c r="AC114" s="220" t="s">
        <v>2095</v>
      </c>
      <c r="AD114" s="220" t="s">
        <v>2095</v>
      </c>
      <c r="AE114" s="212"/>
      <c r="AF114" s="220" t="s">
        <v>2095</v>
      </c>
      <c r="AG114" s="212" t="s">
        <v>2098</v>
      </c>
      <c r="AH114" s="221" t="s">
        <v>2095</v>
      </c>
      <c r="AI114" s="222">
        <v>4</v>
      </c>
      <c r="AJ114" s="212" t="s">
        <v>2099</v>
      </c>
      <c r="AK114" s="223"/>
      <c r="AL114" s="212">
        <v>174</v>
      </c>
      <c r="AM114" s="212">
        <v>6</v>
      </c>
      <c r="AN114" s="212">
        <v>10</v>
      </c>
      <c r="AO114" s="224">
        <v>0.81992471252272736</v>
      </c>
      <c r="AP114" s="212" t="s">
        <v>2100</v>
      </c>
      <c r="AQ114" s="225"/>
    </row>
    <row r="115" spans="1:43" s="226" customFormat="1" hidden="1" x14ac:dyDescent="0.35">
      <c r="A115" s="210">
        <v>1</v>
      </c>
      <c r="B115" s="210" t="s">
        <v>1649</v>
      </c>
      <c r="C115" s="210" t="s">
        <v>2047</v>
      </c>
      <c r="D115" s="210" t="s">
        <v>2470</v>
      </c>
      <c r="E115" s="220" t="s">
        <v>2050</v>
      </c>
      <c r="F115" s="211" t="s">
        <v>2391</v>
      </c>
      <c r="G115" s="210">
        <v>3</v>
      </c>
      <c r="H115" s="212" t="s">
        <v>2124</v>
      </c>
      <c r="I115" s="215"/>
      <c r="J115" s="213" t="s">
        <v>36</v>
      </c>
      <c r="K115" s="214" t="s">
        <v>37</v>
      </c>
      <c r="L115" s="212">
        <v>1960</v>
      </c>
      <c r="M115" s="215">
        <v>445</v>
      </c>
      <c r="N115" s="215"/>
      <c r="O115" s="215">
        <v>250</v>
      </c>
      <c r="P115" s="212"/>
      <c r="Q115" s="212" t="s">
        <v>2106</v>
      </c>
      <c r="R115" s="216">
        <v>0.86363636363636365</v>
      </c>
      <c r="S115" s="212"/>
      <c r="T115" s="201" t="s">
        <v>2095</v>
      </c>
      <c r="U115" s="217"/>
      <c r="V115" s="212">
        <v>651</v>
      </c>
      <c r="W115" s="218">
        <v>325.5</v>
      </c>
      <c r="X115" s="212">
        <v>39</v>
      </c>
      <c r="Y115" s="212">
        <f t="shared" si="1"/>
        <v>468</v>
      </c>
      <c r="Z115" s="219"/>
      <c r="AA115" s="220" t="s">
        <v>2096</v>
      </c>
      <c r="AB115" s="220" t="s">
        <v>2097</v>
      </c>
      <c r="AC115" s="220" t="s">
        <v>2095</v>
      </c>
      <c r="AD115" s="220" t="s">
        <v>2095</v>
      </c>
      <c r="AE115" s="212"/>
      <c r="AF115" s="220" t="s">
        <v>2095</v>
      </c>
      <c r="AG115" s="212" t="s">
        <v>2098</v>
      </c>
      <c r="AH115" s="221" t="s">
        <v>2095</v>
      </c>
      <c r="AI115" s="222">
        <v>4</v>
      </c>
      <c r="AJ115" s="212" t="s">
        <v>2099</v>
      </c>
      <c r="AK115" s="223"/>
      <c r="AL115" s="212">
        <v>174</v>
      </c>
      <c r="AM115" s="212">
        <v>3</v>
      </c>
      <c r="AN115" s="212">
        <v>22</v>
      </c>
      <c r="AO115" s="224">
        <v>1.1414318227140132</v>
      </c>
      <c r="AP115" s="212" t="s">
        <v>2134</v>
      </c>
      <c r="AQ115" s="225"/>
    </row>
    <row r="116" spans="1:43" s="226" customFormat="1" ht="43.5" hidden="1" x14ac:dyDescent="0.35">
      <c r="A116" s="210">
        <v>2</v>
      </c>
      <c r="B116" s="210" t="s">
        <v>1649</v>
      </c>
      <c r="C116" s="210" t="s">
        <v>1913</v>
      </c>
      <c r="D116" s="210" t="s">
        <v>2567</v>
      </c>
      <c r="E116" s="220" t="s">
        <v>1917</v>
      </c>
      <c r="F116" s="211" t="s">
        <v>2534</v>
      </c>
      <c r="G116" s="220"/>
      <c r="H116" s="212" t="s">
        <v>2168</v>
      </c>
      <c r="I116" s="215"/>
      <c r="J116" s="213" t="s">
        <v>36</v>
      </c>
      <c r="K116" s="214" t="s">
        <v>37</v>
      </c>
      <c r="L116" s="212">
        <v>1966</v>
      </c>
      <c r="M116" s="215">
        <v>375</v>
      </c>
      <c r="N116" s="215"/>
      <c r="O116" s="215">
        <v>650</v>
      </c>
      <c r="P116" s="212"/>
      <c r="Q116" s="212"/>
      <c r="R116" s="216">
        <v>0.98684210526315785</v>
      </c>
      <c r="S116" s="212"/>
      <c r="T116" s="201" t="s">
        <v>2095</v>
      </c>
      <c r="U116" s="217"/>
      <c r="V116" s="212">
        <v>1765</v>
      </c>
      <c r="W116" s="218">
        <v>882.5</v>
      </c>
      <c r="X116" s="212">
        <v>71</v>
      </c>
      <c r="Y116" s="212">
        <f t="shared" si="1"/>
        <v>852</v>
      </c>
      <c r="Z116" s="219"/>
      <c r="AA116" s="220" t="s">
        <v>2102</v>
      </c>
      <c r="AB116" s="220" t="s">
        <v>2095</v>
      </c>
      <c r="AC116" s="220" t="s">
        <v>2095</v>
      </c>
      <c r="AD116" s="220" t="s">
        <v>2095</v>
      </c>
      <c r="AE116" s="212"/>
      <c r="AF116" s="220" t="s">
        <v>2095</v>
      </c>
      <c r="AG116" s="212" t="s">
        <v>2098</v>
      </c>
      <c r="AH116" s="221" t="s">
        <v>2095</v>
      </c>
      <c r="AI116" s="222">
        <v>4</v>
      </c>
      <c r="AJ116" s="212" t="s">
        <v>2099</v>
      </c>
      <c r="AK116" s="223"/>
      <c r="AL116" s="212">
        <v>568</v>
      </c>
      <c r="AM116" s="212">
        <v>9</v>
      </c>
      <c r="AN116" s="212">
        <v>18</v>
      </c>
      <c r="AO116" s="224">
        <v>0.3378332376155303</v>
      </c>
      <c r="AP116" s="212" t="s">
        <v>2535</v>
      </c>
      <c r="AQ116" s="225"/>
    </row>
    <row r="117" spans="1:43" s="226" customFormat="1" ht="29" hidden="1" x14ac:dyDescent="0.35">
      <c r="A117" s="210">
        <v>2</v>
      </c>
      <c r="B117" s="210" t="s">
        <v>1649</v>
      </c>
      <c r="C117" s="210" t="s">
        <v>1931</v>
      </c>
      <c r="D117" s="210" t="s">
        <v>2568</v>
      </c>
      <c r="E117" s="220" t="s">
        <v>1934</v>
      </c>
      <c r="F117" s="211" t="s">
        <v>2569</v>
      </c>
      <c r="G117" s="220"/>
      <c r="H117" s="212" t="s">
        <v>2137</v>
      </c>
      <c r="I117" s="215"/>
      <c r="J117" s="213" t="s">
        <v>62</v>
      </c>
      <c r="K117" s="214" t="s">
        <v>37</v>
      </c>
      <c r="L117" s="212">
        <v>2010</v>
      </c>
      <c r="M117" s="215">
        <v>338</v>
      </c>
      <c r="N117" s="215"/>
      <c r="O117" s="215">
        <v>343</v>
      </c>
      <c r="P117" s="212"/>
      <c r="Q117" s="212"/>
      <c r="R117" s="216">
        <v>1</v>
      </c>
      <c r="S117" s="212"/>
      <c r="T117" s="201" t="s">
        <v>2095</v>
      </c>
      <c r="U117" s="217"/>
      <c r="V117" s="212">
        <v>524</v>
      </c>
      <c r="W117" s="218">
        <v>262</v>
      </c>
      <c r="X117" s="212">
        <v>20</v>
      </c>
      <c r="Y117" s="212">
        <f t="shared" si="1"/>
        <v>240</v>
      </c>
      <c r="Z117" s="219"/>
      <c r="AA117" s="220" t="s">
        <v>2171</v>
      </c>
      <c r="AB117" s="220" t="s">
        <v>2095</v>
      </c>
      <c r="AC117" s="220" t="s">
        <v>2126</v>
      </c>
      <c r="AD117" s="220" t="s">
        <v>2095</v>
      </c>
      <c r="AE117" s="212"/>
      <c r="AF117" s="220" t="s">
        <v>2095</v>
      </c>
      <c r="AG117" s="212" t="s">
        <v>2098</v>
      </c>
      <c r="AH117" s="221" t="s">
        <v>2095</v>
      </c>
      <c r="AI117" s="222">
        <v>4</v>
      </c>
      <c r="AJ117" s="212" t="s">
        <v>2099</v>
      </c>
      <c r="AK117" s="223"/>
      <c r="AL117" s="212">
        <v>568</v>
      </c>
      <c r="AM117" s="212">
        <v>4</v>
      </c>
      <c r="AN117" s="212">
        <v>15</v>
      </c>
      <c r="AO117" s="224">
        <v>0.34299635885795265</v>
      </c>
      <c r="AP117" s="212" t="s">
        <v>2159</v>
      </c>
      <c r="AQ117" s="225"/>
    </row>
    <row r="118" spans="1:43" s="226" customFormat="1" ht="29" hidden="1" x14ac:dyDescent="0.35">
      <c r="A118" s="210">
        <v>21</v>
      </c>
      <c r="B118" s="210" t="s">
        <v>29</v>
      </c>
      <c r="C118" s="210" t="s">
        <v>594</v>
      </c>
      <c r="D118" s="210" t="s">
        <v>2570</v>
      </c>
      <c r="E118" s="210" t="s">
        <v>597</v>
      </c>
      <c r="F118" s="211" t="s">
        <v>2571</v>
      </c>
      <c r="G118" s="220" t="s">
        <v>2508</v>
      </c>
      <c r="H118" s="212" t="s">
        <v>2148</v>
      </c>
      <c r="I118" s="215"/>
      <c r="J118" s="213" t="s">
        <v>36</v>
      </c>
      <c r="K118" s="214" t="s">
        <v>37</v>
      </c>
      <c r="L118" s="212">
        <v>1930</v>
      </c>
      <c r="M118" s="215">
        <v>330</v>
      </c>
      <c r="N118" s="215"/>
      <c r="O118" s="215">
        <v>246</v>
      </c>
      <c r="P118" s="212"/>
      <c r="Q118" s="212" t="s">
        <v>2106</v>
      </c>
      <c r="R118" s="216">
        <v>0.38095238095238093</v>
      </c>
      <c r="S118" s="212"/>
      <c r="T118" s="201" t="s">
        <v>2095</v>
      </c>
      <c r="U118" s="217"/>
      <c r="V118" s="212">
        <v>1057</v>
      </c>
      <c r="W118" s="218">
        <v>528.5</v>
      </c>
      <c r="X118" s="212">
        <v>60</v>
      </c>
      <c r="Y118" s="212">
        <f t="shared" si="1"/>
        <v>720</v>
      </c>
      <c r="Z118" s="219"/>
      <c r="AA118" s="220" t="s">
        <v>2125</v>
      </c>
      <c r="AB118" s="220" t="s">
        <v>2097</v>
      </c>
      <c r="AC118" s="220" t="s">
        <v>2095</v>
      </c>
      <c r="AD118" s="220" t="s">
        <v>2127</v>
      </c>
      <c r="AE118" s="212"/>
      <c r="AF118" s="220" t="s">
        <v>2095</v>
      </c>
      <c r="AG118" s="212" t="s">
        <v>2098</v>
      </c>
      <c r="AH118" s="221" t="s">
        <v>2095</v>
      </c>
      <c r="AI118" s="222">
        <v>6</v>
      </c>
      <c r="AJ118" s="212" t="s">
        <v>2130</v>
      </c>
      <c r="AK118" s="223"/>
      <c r="AL118" s="212">
        <v>89</v>
      </c>
      <c r="AM118" s="212">
        <v>4</v>
      </c>
      <c r="AN118" s="212">
        <v>2</v>
      </c>
      <c r="AO118" s="224">
        <v>1.504532055725377</v>
      </c>
      <c r="AP118" s="212" t="s">
        <v>2572</v>
      </c>
      <c r="AQ118" s="225"/>
    </row>
    <row r="119" spans="1:43" s="226" customFormat="1" hidden="1" x14ac:dyDescent="0.35">
      <c r="A119" s="210">
        <v>3</v>
      </c>
      <c r="B119" s="210" t="s">
        <v>1649</v>
      </c>
      <c r="C119" s="210" t="s">
        <v>1840</v>
      </c>
      <c r="D119" s="210" t="s">
        <v>2573</v>
      </c>
      <c r="E119" s="220" t="s">
        <v>1844</v>
      </c>
      <c r="F119" s="211" t="s">
        <v>2392</v>
      </c>
      <c r="G119" s="220"/>
      <c r="H119" s="212"/>
      <c r="I119" s="215"/>
      <c r="J119" s="213" t="s">
        <v>486</v>
      </c>
      <c r="K119" s="214" t="s">
        <v>44</v>
      </c>
      <c r="L119" s="212">
        <v>1957</v>
      </c>
      <c r="M119" s="215">
        <v>600</v>
      </c>
      <c r="N119" s="215"/>
      <c r="O119" s="215">
        <v>662</v>
      </c>
      <c r="P119" s="212"/>
      <c r="Q119" s="212"/>
      <c r="R119" s="216">
        <v>0.86363636363636365</v>
      </c>
      <c r="S119" s="212"/>
      <c r="T119" s="201" t="s">
        <v>2095</v>
      </c>
      <c r="U119" s="217"/>
      <c r="V119" s="212">
        <v>1374</v>
      </c>
      <c r="W119" s="218">
        <v>687</v>
      </c>
      <c r="X119" s="212">
        <v>63</v>
      </c>
      <c r="Y119" s="212">
        <f t="shared" si="1"/>
        <v>756</v>
      </c>
      <c r="Z119" s="219"/>
      <c r="AA119" s="220" t="s">
        <v>2125</v>
      </c>
      <c r="AB119" s="220" t="s">
        <v>2095</v>
      </c>
      <c r="AC119" s="220" t="s">
        <v>2095</v>
      </c>
      <c r="AD119" s="220" t="s">
        <v>2095</v>
      </c>
      <c r="AE119" s="212"/>
      <c r="AF119" s="220" t="s">
        <v>2095</v>
      </c>
      <c r="AG119" s="212" t="s">
        <v>2098</v>
      </c>
      <c r="AH119" s="221" t="s">
        <v>2095</v>
      </c>
      <c r="AI119" s="222">
        <v>4</v>
      </c>
      <c r="AJ119" s="212" t="s">
        <v>2099</v>
      </c>
      <c r="AK119" s="223"/>
      <c r="AL119" s="212">
        <v>286</v>
      </c>
      <c r="AM119" s="212">
        <v>4</v>
      </c>
      <c r="AN119" s="212">
        <v>10</v>
      </c>
      <c r="AO119" s="224">
        <v>0.89191338841855861</v>
      </c>
      <c r="AP119" s="212" t="s">
        <v>2155</v>
      </c>
      <c r="AQ119" s="225"/>
    </row>
    <row r="120" spans="1:43" s="226" customFormat="1" hidden="1" x14ac:dyDescent="0.35">
      <c r="A120" s="210">
        <v>3</v>
      </c>
      <c r="B120" s="210" t="s">
        <v>1649</v>
      </c>
      <c r="C120" s="210" t="s">
        <v>1851</v>
      </c>
      <c r="D120" s="210" t="s">
        <v>2574</v>
      </c>
      <c r="E120" s="220" t="s">
        <v>1854</v>
      </c>
      <c r="F120" s="211" t="s">
        <v>2392</v>
      </c>
      <c r="G120" s="220"/>
      <c r="H120" s="212"/>
      <c r="I120" s="215"/>
      <c r="J120" s="213" t="s">
        <v>432</v>
      </c>
      <c r="K120" s="214" t="s">
        <v>44</v>
      </c>
      <c r="L120" s="212">
        <v>1950</v>
      </c>
      <c r="M120" s="215">
        <v>250</v>
      </c>
      <c r="N120" s="215"/>
      <c r="O120" s="215">
        <v>130</v>
      </c>
      <c r="P120" s="212"/>
      <c r="Q120" s="212"/>
      <c r="R120" s="216">
        <v>0.85416666666666663</v>
      </c>
      <c r="S120" s="212"/>
      <c r="T120" s="201" t="s">
        <v>2095</v>
      </c>
      <c r="U120" s="217"/>
      <c r="V120" s="212">
        <v>751</v>
      </c>
      <c r="W120" s="218">
        <v>375.5</v>
      </c>
      <c r="X120" s="212">
        <v>42</v>
      </c>
      <c r="Y120" s="212">
        <f t="shared" si="1"/>
        <v>504</v>
      </c>
      <c r="Z120" s="219"/>
      <c r="AA120" s="220" t="s">
        <v>2125</v>
      </c>
      <c r="AB120" s="220" t="s">
        <v>2095</v>
      </c>
      <c r="AC120" s="220" t="s">
        <v>2095</v>
      </c>
      <c r="AD120" s="220" t="s">
        <v>2095</v>
      </c>
      <c r="AE120" s="212"/>
      <c r="AF120" s="220" t="s">
        <v>2095</v>
      </c>
      <c r="AG120" s="212" t="s">
        <v>2098</v>
      </c>
      <c r="AH120" s="221" t="s">
        <v>2095</v>
      </c>
      <c r="AI120" s="222">
        <v>4</v>
      </c>
      <c r="AJ120" s="212" t="s">
        <v>2099</v>
      </c>
      <c r="AK120" s="223"/>
      <c r="AL120" s="212">
        <v>286</v>
      </c>
      <c r="AM120" s="212">
        <v>3</v>
      </c>
      <c r="AN120" s="212">
        <v>7</v>
      </c>
      <c r="AO120" s="224">
        <v>0.98201146916098292</v>
      </c>
      <c r="AP120" s="212" t="s">
        <v>2152</v>
      </c>
      <c r="AQ120" s="225"/>
    </row>
    <row r="121" spans="1:43" s="226" customFormat="1" ht="29" hidden="1" x14ac:dyDescent="0.35">
      <c r="A121" s="210">
        <v>3</v>
      </c>
      <c r="B121" s="210" t="s">
        <v>1649</v>
      </c>
      <c r="C121" s="210" t="s">
        <v>1869</v>
      </c>
      <c r="D121" s="210" t="s">
        <v>2471</v>
      </c>
      <c r="E121" s="220" t="s">
        <v>1873</v>
      </c>
      <c r="F121" s="211" t="s">
        <v>2443</v>
      </c>
      <c r="G121" s="210">
        <v>3</v>
      </c>
      <c r="H121" s="212"/>
      <c r="I121" s="215"/>
      <c r="J121" s="213" t="s">
        <v>412</v>
      </c>
      <c r="K121" s="214" t="s">
        <v>44</v>
      </c>
      <c r="L121" s="212">
        <v>1959</v>
      </c>
      <c r="M121" s="215">
        <v>260</v>
      </c>
      <c r="N121" s="215"/>
      <c r="O121" s="215">
        <v>340</v>
      </c>
      <c r="P121" s="212"/>
      <c r="Q121" s="212"/>
      <c r="R121" s="216">
        <v>1</v>
      </c>
      <c r="S121" s="212"/>
      <c r="T121" s="201" t="s">
        <v>2095</v>
      </c>
      <c r="U121" s="217"/>
      <c r="V121" s="212">
        <v>759</v>
      </c>
      <c r="W121" s="218">
        <v>379.5</v>
      </c>
      <c r="X121" s="212">
        <v>41</v>
      </c>
      <c r="Y121" s="212">
        <f t="shared" si="1"/>
        <v>492</v>
      </c>
      <c r="Z121" s="219"/>
      <c r="AA121" s="220" t="s">
        <v>2125</v>
      </c>
      <c r="AB121" s="220" t="s">
        <v>2097</v>
      </c>
      <c r="AC121" s="220" t="s">
        <v>2095</v>
      </c>
      <c r="AD121" s="220" t="s">
        <v>2095</v>
      </c>
      <c r="AE121" s="212"/>
      <c r="AF121" s="220" t="s">
        <v>2129</v>
      </c>
      <c r="AG121" s="212" t="s">
        <v>2098</v>
      </c>
      <c r="AH121" s="221" t="s">
        <v>2095</v>
      </c>
      <c r="AI121" s="222">
        <v>4</v>
      </c>
      <c r="AJ121" s="212" t="s">
        <v>2099</v>
      </c>
      <c r="AK121" s="223"/>
      <c r="AL121" s="212">
        <v>286</v>
      </c>
      <c r="AM121" s="212">
        <v>4</v>
      </c>
      <c r="AN121" s="212">
        <v>20</v>
      </c>
      <c r="AO121" s="224">
        <v>0.43837406682575564</v>
      </c>
      <c r="AP121" s="212" t="s">
        <v>2162</v>
      </c>
      <c r="AQ121" s="225"/>
    </row>
    <row r="122" spans="1:43" s="226" customFormat="1" ht="29" hidden="1" x14ac:dyDescent="0.35">
      <c r="A122" s="210">
        <v>5</v>
      </c>
      <c r="B122" s="210" t="s">
        <v>1649</v>
      </c>
      <c r="C122" s="210" t="s">
        <v>1763</v>
      </c>
      <c r="D122" s="210" t="s">
        <v>2472</v>
      </c>
      <c r="E122" s="220" t="s">
        <v>1766</v>
      </c>
      <c r="F122" s="211" t="s">
        <v>2518</v>
      </c>
      <c r="G122" s="210">
        <v>3</v>
      </c>
      <c r="H122" s="212" t="s">
        <v>2168</v>
      </c>
      <c r="I122" s="215"/>
      <c r="J122" s="213" t="s">
        <v>862</v>
      </c>
      <c r="K122" s="214" t="s">
        <v>44</v>
      </c>
      <c r="L122" s="212">
        <v>1958</v>
      </c>
      <c r="M122" s="215">
        <v>325</v>
      </c>
      <c r="N122" s="215"/>
      <c r="O122" s="215">
        <v>374</v>
      </c>
      <c r="P122" s="212"/>
      <c r="Q122" s="212"/>
      <c r="R122" s="216">
        <v>1</v>
      </c>
      <c r="S122" s="212"/>
      <c r="T122" s="201" t="s">
        <v>2095</v>
      </c>
      <c r="U122" s="217"/>
      <c r="V122" s="212">
        <v>826</v>
      </c>
      <c r="W122" s="218">
        <v>413</v>
      </c>
      <c r="X122" s="212">
        <v>40</v>
      </c>
      <c r="Y122" s="212">
        <f t="shared" si="1"/>
        <v>480</v>
      </c>
      <c r="Z122" s="219"/>
      <c r="AA122" s="220" t="s">
        <v>2125</v>
      </c>
      <c r="AB122" s="220" t="s">
        <v>2097</v>
      </c>
      <c r="AC122" s="220" t="s">
        <v>2095</v>
      </c>
      <c r="AD122" s="220" t="s">
        <v>2095</v>
      </c>
      <c r="AE122" s="212"/>
      <c r="AF122" s="220" t="s">
        <v>2129</v>
      </c>
      <c r="AG122" s="212" t="s">
        <v>2098</v>
      </c>
      <c r="AH122" s="221" t="s">
        <v>2095</v>
      </c>
      <c r="AI122" s="222">
        <v>4</v>
      </c>
      <c r="AJ122" s="212" t="s">
        <v>2099</v>
      </c>
      <c r="AK122" s="223"/>
      <c r="AL122" s="212">
        <v>318</v>
      </c>
      <c r="AM122" s="212">
        <v>3</v>
      </c>
      <c r="AN122" s="212">
        <v>15</v>
      </c>
      <c r="AO122" s="224">
        <v>0.15837265681420434</v>
      </c>
      <c r="AP122" s="212" t="s">
        <v>2473</v>
      </c>
      <c r="AQ122" s="225"/>
    </row>
    <row r="123" spans="1:43" s="226" customFormat="1" ht="29" hidden="1" x14ac:dyDescent="0.35">
      <c r="A123" s="210">
        <v>6</v>
      </c>
      <c r="B123" s="210" t="s">
        <v>1649</v>
      </c>
      <c r="C123" s="210" t="s">
        <v>1650</v>
      </c>
      <c r="D123" s="210" t="s">
        <v>2474</v>
      </c>
      <c r="E123" s="220" t="s">
        <v>1653</v>
      </c>
      <c r="F123" s="211" t="s">
        <v>2396</v>
      </c>
      <c r="G123" s="210">
        <v>3</v>
      </c>
      <c r="H123" s="212" t="s">
        <v>2137</v>
      </c>
      <c r="I123" s="215"/>
      <c r="J123" s="213" t="s">
        <v>62</v>
      </c>
      <c r="K123" s="214" t="s">
        <v>37</v>
      </c>
      <c r="L123" s="212">
        <v>1993</v>
      </c>
      <c r="M123" s="215">
        <v>246</v>
      </c>
      <c r="N123" s="215"/>
      <c r="O123" s="215">
        <v>145</v>
      </c>
      <c r="P123" s="212"/>
      <c r="Q123" s="212"/>
      <c r="R123" s="216">
        <v>1</v>
      </c>
      <c r="S123" s="212"/>
      <c r="T123" s="201" t="s">
        <v>2095</v>
      </c>
      <c r="U123" s="217"/>
      <c r="V123" s="212">
        <v>433</v>
      </c>
      <c r="W123" s="218">
        <v>216.5</v>
      </c>
      <c r="X123" s="212">
        <v>35</v>
      </c>
      <c r="Y123" s="212">
        <f t="shared" si="1"/>
        <v>420</v>
      </c>
      <c r="Z123" s="219"/>
      <c r="AA123" s="220" t="s">
        <v>2096</v>
      </c>
      <c r="AB123" s="220" t="s">
        <v>2097</v>
      </c>
      <c r="AC123" s="220" t="s">
        <v>2095</v>
      </c>
      <c r="AD123" s="220" t="s">
        <v>2095</v>
      </c>
      <c r="AE123" s="212"/>
      <c r="AF123" s="220" t="s">
        <v>2095</v>
      </c>
      <c r="AG123" s="212" t="s">
        <v>2098</v>
      </c>
      <c r="AH123" s="221" t="s">
        <v>2095</v>
      </c>
      <c r="AI123" s="222">
        <v>4</v>
      </c>
      <c r="AJ123" s="212" t="s">
        <v>2099</v>
      </c>
      <c r="AK123" s="223"/>
      <c r="AL123" s="212">
        <v>227</v>
      </c>
      <c r="AM123" s="212">
        <v>4</v>
      </c>
      <c r="AN123" s="212">
        <v>13</v>
      </c>
      <c r="AO123" s="224">
        <v>0.94791557861552833</v>
      </c>
      <c r="AP123" s="212" t="s">
        <v>2173</v>
      </c>
      <c r="AQ123" s="225"/>
    </row>
    <row r="124" spans="1:43" s="226" customFormat="1" ht="29" hidden="1" x14ac:dyDescent="0.35">
      <c r="A124" s="210">
        <v>6</v>
      </c>
      <c r="B124" s="210" t="s">
        <v>1649</v>
      </c>
      <c r="C124" s="210" t="s">
        <v>1673</v>
      </c>
      <c r="D124" s="210" t="s">
        <v>2475</v>
      </c>
      <c r="E124" s="220" t="s">
        <v>1676</v>
      </c>
      <c r="F124" s="211" t="s">
        <v>2395</v>
      </c>
      <c r="G124" s="210">
        <v>3</v>
      </c>
      <c r="H124" s="212"/>
      <c r="I124" s="215"/>
      <c r="J124" s="213" t="s">
        <v>43</v>
      </c>
      <c r="K124" s="214" t="s">
        <v>44</v>
      </c>
      <c r="L124" s="212">
        <v>1961</v>
      </c>
      <c r="M124" s="215">
        <v>325</v>
      </c>
      <c r="N124" s="215"/>
      <c r="O124" s="215">
        <v>250</v>
      </c>
      <c r="P124" s="212"/>
      <c r="Q124" s="212"/>
      <c r="R124" s="216">
        <v>0.94117647058823528</v>
      </c>
      <c r="S124" s="212"/>
      <c r="T124" s="201" t="s">
        <v>2095</v>
      </c>
      <c r="U124" s="217"/>
      <c r="V124" s="212">
        <v>856</v>
      </c>
      <c r="W124" s="218">
        <v>428</v>
      </c>
      <c r="X124" s="212">
        <v>52</v>
      </c>
      <c r="Y124" s="212">
        <f t="shared" si="1"/>
        <v>624</v>
      </c>
      <c r="Z124" s="219"/>
      <c r="AA124" s="220" t="s">
        <v>2096</v>
      </c>
      <c r="AB124" s="220" t="s">
        <v>2097</v>
      </c>
      <c r="AC124" s="220" t="s">
        <v>2095</v>
      </c>
      <c r="AD124" s="220" t="s">
        <v>2095</v>
      </c>
      <c r="AE124" s="212"/>
      <c r="AF124" s="220" t="s">
        <v>2095</v>
      </c>
      <c r="AG124" s="212" t="s">
        <v>2098</v>
      </c>
      <c r="AH124" s="221" t="s">
        <v>2095</v>
      </c>
      <c r="AI124" s="222">
        <v>4</v>
      </c>
      <c r="AJ124" s="212" t="s">
        <v>2099</v>
      </c>
      <c r="AK124" s="223"/>
      <c r="AL124" s="212">
        <v>227</v>
      </c>
      <c r="AM124" s="212">
        <v>4</v>
      </c>
      <c r="AN124" s="212">
        <v>16</v>
      </c>
      <c r="AO124" s="224">
        <v>0.15821810066534092</v>
      </c>
      <c r="AP124" s="212" t="s">
        <v>2173</v>
      </c>
      <c r="AQ124" s="225"/>
    </row>
    <row r="125" spans="1:43" s="226" customFormat="1" ht="29" hidden="1" x14ac:dyDescent="0.35">
      <c r="A125" s="210">
        <v>6</v>
      </c>
      <c r="B125" s="210" t="s">
        <v>1649</v>
      </c>
      <c r="C125" s="210" t="s">
        <v>1680</v>
      </c>
      <c r="D125" s="210" t="s">
        <v>2476</v>
      </c>
      <c r="E125" s="220" t="s">
        <v>1683</v>
      </c>
      <c r="F125" s="211" t="s">
        <v>2446</v>
      </c>
      <c r="G125" s="210">
        <v>3</v>
      </c>
      <c r="H125" s="212"/>
      <c r="I125" s="215"/>
      <c r="J125" s="213" t="s">
        <v>412</v>
      </c>
      <c r="K125" s="214" t="s">
        <v>44</v>
      </c>
      <c r="L125" s="212">
        <v>1975</v>
      </c>
      <c r="M125" s="215">
        <v>542</v>
      </c>
      <c r="N125" s="215"/>
      <c r="O125" s="215">
        <v>196</v>
      </c>
      <c r="P125" s="212"/>
      <c r="Q125" s="212" t="s">
        <v>2106</v>
      </c>
      <c r="R125" s="216">
        <v>0.55737704918032782</v>
      </c>
      <c r="S125" s="212"/>
      <c r="T125" s="201" t="s">
        <v>2095</v>
      </c>
      <c r="U125" s="217"/>
      <c r="V125" s="212">
        <v>1085</v>
      </c>
      <c r="W125" s="218">
        <v>542.5</v>
      </c>
      <c r="X125" s="212">
        <v>64</v>
      </c>
      <c r="Y125" s="212">
        <f t="shared" ref="Y125:Y188" si="2">X125*12</f>
        <v>768</v>
      </c>
      <c r="Z125" s="219"/>
      <c r="AA125" s="220" t="s">
        <v>2096</v>
      </c>
      <c r="AB125" s="220" t="s">
        <v>2097</v>
      </c>
      <c r="AC125" s="220" t="s">
        <v>2095</v>
      </c>
      <c r="AD125" s="220" t="s">
        <v>2095</v>
      </c>
      <c r="AE125" s="212"/>
      <c r="AF125" s="220" t="s">
        <v>2095</v>
      </c>
      <c r="AG125" s="212" t="s">
        <v>2098</v>
      </c>
      <c r="AH125" s="221" t="s">
        <v>2095</v>
      </c>
      <c r="AI125" s="222">
        <v>4</v>
      </c>
      <c r="AJ125" s="212" t="s">
        <v>2099</v>
      </c>
      <c r="AK125" s="223"/>
      <c r="AL125" s="212">
        <v>227</v>
      </c>
      <c r="AM125" s="212">
        <v>4</v>
      </c>
      <c r="AN125" s="212">
        <v>10</v>
      </c>
      <c r="AO125" s="224">
        <v>0.95110415775757384</v>
      </c>
      <c r="AP125" s="212" t="s">
        <v>2473</v>
      </c>
      <c r="AQ125" s="225"/>
    </row>
    <row r="126" spans="1:43" s="226" customFormat="1" hidden="1" x14ac:dyDescent="0.35">
      <c r="A126" s="210">
        <v>6</v>
      </c>
      <c r="B126" s="210" t="s">
        <v>1649</v>
      </c>
      <c r="C126" s="210" t="s">
        <v>1694</v>
      </c>
      <c r="D126" s="210" t="s">
        <v>2575</v>
      </c>
      <c r="E126" s="220" t="s">
        <v>1698</v>
      </c>
      <c r="F126" s="211" t="s">
        <v>2539</v>
      </c>
      <c r="G126" s="220"/>
      <c r="H126" s="212" t="s">
        <v>2137</v>
      </c>
      <c r="I126" s="215"/>
      <c r="J126" s="213" t="s">
        <v>62</v>
      </c>
      <c r="K126" s="214" t="s">
        <v>37</v>
      </c>
      <c r="L126" s="212">
        <v>1996</v>
      </c>
      <c r="M126" s="215">
        <v>250</v>
      </c>
      <c r="N126" s="215"/>
      <c r="O126" s="215">
        <v>200</v>
      </c>
      <c r="P126" s="212"/>
      <c r="Q126" s="212"/>
      <c r="R126" s="216">
        <v>1</v>
      </c>
      <c r="S126" s="212"/>
      <c r="T126" s="201" t="s">
        <v>2095</v>
      </c>
      <c r="U126" s="217"/>
      <c r="V126" s="212">
        <v>500</v>
      </c>
      <c r="W126" s="218">
        <v>250</v>
      </c>
      <c r="X126" s="212">
        <v>33</v>
      </c>
      <c r="Y126" s="212">
        <f t="shared" si="2"/>
        <v>396</v>
      </c>
      <c r="Z126" s="219"/>
      <c r="AA126" s="220" t="s">
        <v>2125</v>
      </c>
      <c r="AB126" s="220" t="s">
        <v>2095</v>
      </c>
      <c r="AC126" s="220" t="s">
        <v>2095</v>
      </c>
      <c r="AD126" s="220" t="s">
        <v>2095</v>
      </c>
      <c r="AE126" s="212"/>
      <c r="AF126" s="220" t="s">
        <v>2095</v>
      </c>
      <c r="AG126" s="212" t="s">
        <v>2098</v>
      </c>
      <c r="AH126" s="221" t="s">
        <v>2095</v>
      </c>
      <c r="AI126" s="222">
        <v>4</v>
      </c>
      <c r="AJ126" s="212" t="s">
        <v>2099</v>
      </c>
      <c r="AK126" s="223"/>
      <c r="AL126" s="212">
        <v>227</v>
      </c>
      <c r="AM126" s="212">
        <v>5</v>
      </c>
      <c r="AN126" s="212">
        <v>7</v>
      </c>
      <c r="AO126" s="224">
        <v>0.74162670353219506</v>
      </c>
      <c r="AP126" s="212" t="s">
        <v>2448</v>
      </c>
      <c r="AQ126" s="225"/>
    </row>
    <row r="127" spans="1:43" s="226" customFormat="1" ht="29" hidden="1" x14ac:dyDescent="0.35">
      <c r="A127" s="220">
        <v>7</v>
      </c>
      <c r="B127" s="220" t="s">
        <v>1083</v>
      </c>
      <c r="C127" s="220" t="s">
        <v>1600</v>
      </c>
      <c r="D127" s="210" t="s">
        <v>2477</v>
      </c>
      <c r="E127" s="220" t="s">
        <v>1604</v>
      </c>
      <c r="F127" s="211" t="s">
        <v>2399</v>
      </c>
      <c r="G127" s="210">
        <v>3</v>
      </c>
      <c r="H127" s="212"/>
      <c r="I127" s="215"/>
      <c r="J127" s="213" t="s">
        <v>486</v>
      </c>
      <c r="K127" s="214" t="s">
        <v>44</v>
      </c>
      <c r="L127" s="212">
        <v>1971</v>
      </c>
      <c r="M127" s="215">
        <v>360</v>
      </c>
      <c r="N127" s="215"/>
      <c r="O127" s="215">
        <v>336</v>
      </c>
      <c r="P127" s="212"/>
      <c r="Q127" s="212"/>
      <c r="R127" s="216">
        <v>0.9882352941176471</v>
      </c>
      <c r="S127" s="212"/>
      <c r="T127" s="201" t="s">
        <v>2107</v>
      </c>
      <c r="U127" s="217"/>
      <c r="V127" s="212">
        <v>1546</v>
      </c>
      <c r="W127" s="218">
        <v>773</v>
      </c>
      <c r="X127" s="212">
        <v>71</v>
      </c>
      <c r="Y127" s="212">
        <f t="shared" si="2"/>
        <v>852</v>
      </c>
      <c r="Z127" s="219"/>
      <c r="AA127" s="220" t="s">
        <v>2125</v>
      </c>
      <c r="AB127" s="220" t="s">
        <v>2097</v>
      </c>
      <c r="AC127" s="220" t="s">
        <v>2095</v>
      </c>
      <c r="AD127" s="220" t="s">
        <v>2095</v>
      </c>
      <c r="AE127" s="212"/>
      <c r="AF127" s="220" t="s">
        <v>2129</v>
      </c>
      <c r="AG127" s="212" t="s">
        <v>2098</v>
      </c>
      <c r="AH127" s="221" t="s">
        <v>2095</v>
      </c>
      <c r="AI127" s="222">
        <v>4</v>
      </c>
      <c r="AJ127" s="212" t="s">
        <v>2099</v>
      </c>
      <c r="AK127" s="223"/>
      <c r="AL127" s="212">
        <v>603</v>
      </c>
      <c r="AM127" s="212">
        <v>5</v>
      </c>
      <c r="AN127" s="212">
        <v>11</v>
      </c>
      <c r="AO127" s="224">
        <v>0.41790452528030303</v>
      </c>
      <c r="AP127" s="212" t="s">
        <v>2183</v>
      </c>
      <c r="AQ127" s="225"/>
    </row>
    <row r="128" spans="1:43" s="226" customFormat="1" ht="29" hidden="1" x14ac:dyDescent="0.35">
      <c r="A128" s="210">
        <v>9</v>
      </c>
      <c r="B128" s="210" t="s">
        <v>1083</v>
      </c>
      <c r="C128" s="210" t="s">
        <v>1403</v>
      </c>
      <c r="D128" s="210" t="s">
        <v>2576</v>
      </c>
      <c r="E128" s="220" t="s">
        <v>1407</v>
      </c>
      <c r="F128" s="211" t="s">
        <v>2420</v>
      </c>
      <c r="G128" s="220"/>
      <c r="H128" s="212"/>
      <c r="I128" s="215"/>
      <c r="J128" s="213" t="s">
        <v>36</v>
      </c>
      <c r="K128" s="214" t="s">
        <v>37</v>
      </c>
      <c r="L128" s="212">
        <v>1925</v>
      </c>
      <c r="M128" s="215">
        <v>362</v>
      </c>
      <c r="N128" s="215"/>
      <c r="O128" s="215">
        <v>446</v>
      </c>
      <c r="P128" s="212"/>
      <c r="Q128" s="212"/>
      <c r="R128" s="216">
        <v>0.85245901639344257</v>
      </c>
      <c r="S128" s="212"/>
      <c r="T128" s="201" t="s">
        <v>2107</v>
      </c>
      <c r="U128" s="217"/>
      <c r="V128" s="212">
        <v>1293</v>
      </c>
      <c r="W128" s="218">
        <v>646.5</v>
      </c>
      <c r="X128" s="212">
        <v>58</v>
      </c>
      <c r="Y128" s="212">
        <f t="shared" si="2"/>
        <v>696</v>
      </c>
      <c r="Z128" s="219"/>
      <c r="AA128" s="220" t="s">
        <v>2102</v>
      </c>
      <c r="AB128" s="220" t="s">
        <v>2095</v>
      </c>
      <c r="AC128" s="220" t="s">
        <v>2095</v>
      </c>
      <c r="AD128" s="220" t="s">
        <v>2095</v>
      </c>
      <c r="AE128" s="212"/>
      <c r="AF128" s="220" t="s">
        <v>2095</v>
      </c>
      <c r="AG128" s="212" t="s">
        <v>2098</v>
      </c>
      <c r="AH128" s="221" t="s">
        <v>2095</v>
      </c>
      <c r="AI128" s="222">
        <v>4</v>
      </c>
      <c r="AJ128" s="212" t="s">
        <v>2099</v>
      </c>
      <c r="AK128" s="223"/>
      <c r="AL128" s="212">
        <v>1286</v>
      </c>
      <c r="AM128" s="212">
        <v>4</v>
      </c>
      <c r="AN128" s="212">
        <v>16</v>
      </c>
      <c r="AO128" s="224">
        <v>0.46401615838257582</v>
      </c>
      <c r="AP128" s="212" t="s">
        <v>2177</v>
      </c>
      <c r="AQ128" s="225"/>
    </row>
    <row r="129" spans="1:43" s="226" customFormat="1" ht="29" hidden="1" x14ac:dyDescent="0.35">
      <c r="A129" s="210">
        <v>11</v>
      </c>
      <c r="B129" s="210" t="s">
        <v>1083</v>
      </c>
      <c r="C129" s="210" t="s">
        <v>1173</v>
      </c>
      <c r="D129" s="210" t="s">
        <v>2478</v>
      </c>
      <c r="E129" s="220" t="s">
        <v>1176</v>
      </c>
      <c r="F129" s="211" t="s">
        <v>2577</v>
      </c>
      <c r="G129" s="210">
        <v>3</v>
      </c>
      <c r="H129" s="212"/>
      <c r="I129" s="215"/>
      <c r="J129" s="213" t="s">
        <v>432</v>
      </c>
      <c r="K129" s="214" t="s">
        <v>44</v>
      </c>
      <c r="L129" s="212">
        <v>1926</v>
      </c>
      <c r="M129" s="215">
        <v>228</v>
      </c>
      <c r="N129" s="215"/>
      <c r="O129" s="215">
        <v>174</v>
      </c>
      <c r="P129" s="212"/>
      <c r="Q129" s="212"/>
      <c r="R129" s="216">
        <v>0.87804878048780488</v>
      </c>
      <c r="S129" s="212"/>
      <c r="T129" s="201" t="s">
        <v>2107</v>
      </c>
      <c r="U129" s="217"/>
      <c r="V129" s="212">
        <v>652</v>
      </c>
      <c r="W129" s="218">
        <v>326</v>
      </c>
      <c r="X129" s="212">
        <v>47</v>
      </c>
      <c r="Y129" s="212">
        <f t="shared" si="2"/>
        <v>564</v>
      </c>
      <c r="Z129" s="219"/>
      <c r="AA129" s="220" t="s">
        <v>2096</v>
      </c>
      <c r="AB129" s="220" t="s">
        <v>2097</v>
      </c>
      <c r="AC129" s="220" t="s">
        <v>2095</v>
      </c>
      <c r="AD129" s="220" t="s">
        <v>2095</v>
      </c>
      <c r="AE129" s="212"/>
      <c r="AF129" s="220" t="s">
        <v>2095</v>
      </c>
      <c r="AG129" s="212" t="s">
        <v>2098</v>
      </c>
      <c r="AH129" s="221" t="s">
        <v>2095</v>
      </c>
      <c r="AI129" s="222">
        <v>4</v>
      </c>
      <c r="AJ129" s="212" t="s">
        <v>2099</v>
      </c>
      <c r="AK129" s="223"/>
      <c r="AL129" s="212">
        <v>479</v>
      </c>
      <c r="AM129" s="212">
        <v>1</v>
      </c>
      <c r="AN129" s="212">
        <v>2</v>
      </c>
      <c r="AO129" s="224">
        <v>1.1757405438087101</v>
      </c>
      <c r="AP129" s="212" t="s">
        <v>2431</v>
      </c>
      <c r="AQ129" s="225"/>
    </row>
    <row r="130" spans="1:43" s="226" customFormat="1" hidden="1" x14ac:dyDescent="0.35">
      <c r="A130" s="210">
        <v>11</v>
      </c>
      <c r="B130" s="210" t="s">
        <v>1083</v>
      </c>
      <c r="C130" s="210" t="s">
        <v>1181</v>
      </c>
      <c r="D130" s="210" t="s">
        <v>2224</v>
      </c>
      <c r="E130" s="220" t="s">
        <v>1184</v>
      </c>
      <c r="F130" s="211" t="s">
        <v>2479</v>
      </c>
      <c r="G130" s="210">
        <v>3</v>
      </c>
      <c r="H130" s="212"/>
      <c r="I130" s="215"/>
      <c r="J130" s="213" t="s">
        <v>62</v>
      </c>
      <c r="K130" s="214" t="s">
        <v>37</v>
      </c>
      <c r="L130" s="212">
        <v>1932</v>
      </c>
      <c r="M130" s="215">
        <v>442</v>
      </c>
      <c r="N130" s="215"/>
      <c r="O130" s="215">
        <v>138</v>
      </c>
      <c r="P130" s="212"/>
      <c r="Q130" s="212"/>
      <c r="R130" s="216">
        <v>0.93103448275862066</v>
      </c>
      <c r="S130" s="212"/>
      <c r="T130" s="201" t="s">
        <v>2107</v>
      </c>
      <c r="U130" s="217"/>
      <c r="V130" s="212">
        <v>977</v>
      </c>
      <c r="W130" s="218">
        <v>488.5</v>
      </c>
      <c r="X130" s="212">
        <v>63</v>
      </c>
      <c r="Y130" s="212">
        <f t="shared" si="2"/>
        <v>756</v>
      </c>
      <c r="Z130" s="219"/>
      <c r="AA130" s="220" t="s">
        <v>2096</v>
      </c>
      <c r="AB130" s="220" t="s">
        <v>2097</v>
      </c>
      <c r="AC130" s="220" t="s">
        <v>2095</v>
      </c>
      <c r="AD130" s="220" t="s">
        <v>2095</v>
      </c>
      <c r="AE130" s="212"/>
      <c r="AF130" s="220" t="s">
        <v>2095</v>
      </c>
      <c r="AG130" s="212" t="s">
        <v>2098</v>
      </c>
      <c r="AH130" s="221" t="s">
        <v>2095</v>
      </c>
      <c r="AI130" s="222">
        <v>4</v>
      </c>
      <c r="AJ130" s="212" t="s">
        <v>2099</v>
      </c>
      <c r="AK130" s="223"/>
      <c r="AL130" s="212">
        <v>479</v>
      </c>
      <c r="AM130" s="212">
        <v>3</v>
      </c>
      <c r="AN130" s="212">
        <v>9</v>
      </c>
      <c r="AO130" s="224">
        <v>0.42389120763068183</v>
      </c>
      <c r="AP130" s="212" t="s">
        <v>2193</v>
      </c>
      <c r="AQ130" s="225"/>
    </row>
    <row r="131" spans="1:43" s="226" customFormat="1" ht="29" hidden="1" x14ac:dyDescent="0.35">
      <c r="A131" s="210">
        <v>11</v>
      </c>
      <c r="B131" s="210" t="s">
        <v>1083</v>
      </c>
      <c r="C131" s="210" t="s">
        <v>1207</v>
      </c>
      <c r="D131" s="210" t="s">
        <v>2578</v>
      </c>
      <c r="E131" s="220" t="s">
        <v>1210</v>
      </c>
      <c r="F131" s="211" t="s">
        <v>2532</v>
      </c>
      <c r="G131" s="220"/>
      <c r="H131" s="212"/>
      <c r="I131" s="215"/>
      <c r="J131" s="213" t="s">
        <v>432</v>
      </c>
      <c r="K131" s="214" t="s">
        <v>44</v>
      </c>
      <c r="L131" s="212">
        <v>1972</v>
      </c>
      <c r="M131" s="215">
        <v>200</v>
      </c>
      <c r="N131" s="215"/>
      <c r="O131" s="215">
        <v>200</v>
      </c>
      <c r="P131" s="212"/>
      <c r="Q131" s="212"/>
      <c r="R131" s="216">
        <v>0.98630136986301364</v>
      </c>
      <c r="S131" s="212"/>
      <c r="T131" s="201" t="s">
        <v>2107</v>
      </c>
      <c r="U131" s="217"/>
      <c r="V131" s="212">
        <v>1056</v>
      </c>
      <c r="W131" s="218">
        <v>528</v>
      </c>
      <c r="X131" s="212">
        <v>63</v>
      </c>
      <c r="Y131" s="212">
        <f t="shared" si="2"/>
        <v>756</v>
      </c>
      <c r="Z131" s="219"/>
      <c r="AA131" s="220" t="s">
        <v>2171</v>
      </c>
      <c r="AB131" s="220" t="s">
        <v>2095</v>
      </c>
      <c r="AC131" s="220" t="s">
        <v>2126</v>
      </c>
      <c r="AD131" s="220" t="s">
        <v>2095</v>
      </c>
      <c r="AE131" s="212"/>
      <c r="AF131" s="220" t="s">
        <v>2095</v>
      </c>
      <c r="AG131" s="212" t="s">
        <v>2098</v>
      </c>
      <c r="AH131" s="221" t="s">
        <v>2095</v>
      </c>
      <c r="AI131" s="222">
        <v>4</v>
      </c>
      <c r="AJ131" s="212" t="s">
        <v>2099</v>
      </c>
      <c r="AK131" s="223"/>
      <c r="AL131" s="212">
        <v>479</v>
      </c>
      <c r="AM131" s="212">
        <v>1</v>
      </c>
      <c r="AN131" s="212">
        <v>10</v>
      </c>
      <c r="AO131" s="224">
        <v>1.4621635873049244</v>
      </c>
      <c r="AP131" s="212" t="s">
        <v>2221</v>
      </c>
      <c r="AQ131" s="225"/>
    </row>
    <row r="132" spans="1:43" s="226" customFormat="1" ht="29" hidden="1" x14ac:dyDescent="0.35">
      <c r="A132" s="210">
        <v>11</v>
      </c>
      <c r="B132" s="210" t="s">
        <v>1083</v>
      </c>
      <c r="C132" s="210" t="s">
        <v>1257</v>
      </c>
      <c r="D132" s="210" t="s">
        <v>2579</v>
      </c>
      <c r="E132" s="220" t="s">
        <v>1261</v>
      </c>
      <c r="F132" s="211" t="s">
        <v>2537</v>
      </c>
      <c r="G132" s="220"/>
      <c r="H132" s="212"/>
      <c r="I132" s="215"/>
      <c r="J132" s="213" t="s">
        <v>36</v>
      </c>
      <c r="K132" s="214" t="s">
        <v>37</v>
      </c>
      <c r="L132" s="212">
        <v>1930</v>
      </c>
      <c r="M132" s="215">
        <v>1059</v>
      </c>
      <c r="N132" s="215"/>
      <c r="O132" s="215">
        <v>0</v>
      </c>
      <c r="P132" s="212"/>
      <c r="Q132" s="212"/>
      <c r="R132" s="216">
        <v>0.57983193277310929</v>
      </c>
      <c r="S132" s="212"/>
      <c r="T132" s="201" t="s">
        <v>2107</v>
      </c>
      <c r="U132" s="217"/>
      <c r="V132" s="212">
        <v>2790</v>
      </c>
      <c r="W132" s="218">
        <v>1395</v>
      </c>
      <c r="X132" s="212">
        <v>138</v>
      </c>
      <c r="Y132" s="212">
        <f t="shared" si="2"/>
        <v>1656</v>
      </c>
      <c r="Z132" s="219"/>
      <c r="AA132" s="220" t="s">
        <v>2116</v>
      </c>
      <c r="AB132" s="220" t="s">
        <v>2095</v>
      </c>
      <c r="AC132" s="220" t="s">
        <v>2117</v>
      </c>
      <c r="AD132" s="220" t="s">
        <v>2095</v>
      </c>
      <c r="AE132" s="212"/>
      <c r="AF132" s="220" t="s">
        <v>2095</v>
      </c>
      <c r="AG132" s="212" t="s">
        <v>2098</v>
      </c>
      <c r="AH132" s="221" t="s">
        <v>2095</v>
      </c>
      <c r="AI132" s="222">
        <v>4</v>
      </c>
      <c r="AJ132" s="212" t="s">
        <v>2099</v>
      </c>
      <c r="AK132" s="223"/>
      <c r="AL132" s="212">
        <v>479</v>
      </c>
      <c r="AM132" s="212">
        <v>2</v>
      </c>
      <c r="AN132" s="212">
        <v>8</v>
      </c>
      <c r="AO132" s="224">
        <v>1.0084581132140134</v>
      </c>
      <c r="AP132" s="212" t="s">
        <v>2580</v>
      </c>
      <c r="AQ132" s="225"/>
    </row>
    <row r="133" spans="1:43" s="226" customFormat="1" ht="43.5" hidden="1" x14ac:dyDescent="0.35">
      <c r="A133" s="210">
        <v>11</v>
      </c>
      <c r="B133" s="210" t="s">
        <v>1083</v>
      </c>
      <c r="C133" s="210" t="s">
        <v>1277</v>
      </c>
      <c r="D133" s="210" t="s">
        <v>2581</v>
      </c>
      <c r="E133" s="220" t="s">
        <v>1280</v>
      </c>
      <c r="F133" s="211" t="s">
        <v>2582</v>
      </c>
      <c r="G133" s="220"/>
      <c r="H133" s="212" t="s">
        <v>2105</v>
      </c>
      <c r="I133" s="215"/>
      <c r="J133" s="213" t="s">
        <v>62</v>
      </c>
      <c r="K133" s="214" t="s">
        <v>37</v>
      </c>
      <c r="L133" s="212">
        <v>2010</v>
      </c>
      <c r="M133" s="215">
        <v>220</v>
      </c>
      <c r="N133" s="215"/>
      <c r="O133" s="215">
        <v>356</v>
      </c>
      <c r="P133" s="212"/>
      <c r="Q133" s="212"/>
      <c r="R133" s="216">
        <v>1</v>
      </c>
      <c r="S133" s="212"/>
      <c r="T133" s="201" t="s">
        <v>2107</v>
      </c>
      <c r="U133" s="217"/>
      <c r="V133" s="212">
        <v>855</v>
      </c>
      <c r="W133" s="218">
        <v>427.5</v>
      </c>
      <c r="X133" s="212">
        <v>58</v>
      </c>
      <c r="Y133" s="212">
        <f t="shared" si="2"/>
        <v>696</v>
      </c>
      <c r="Z133" s="219"/>
      <c r="AA133" s="220" t="s">
        <v>2125</v>
      </c>
      <c r="AB133" s="220" t="s">
        <v>2095</v>
      </c>
      <c r="AC133" s="220" t="s">
        <v>2126</v>
      </c>
      <c r="AD133" s="220" t="s">
        <v>2095</v>
      </c>
      <c r="AE133" s="212"/>
      <c r="AF133" s="220" t="s">
        <v>2129</v>
      </c>
      <c r="AG133" s="212" t="s">
        <v>2098</v>
      </c>
      <c r="AH133" s="221" t="s">
        <v>2095</v>
      </c>
      <c r="AI133" s="222">
        <v>4</v>
      </c>
      <c r="AJ133" s="212" t="s">
        <v>2099</v>
      </c>
      <c r="AK133" s="223"/>
      <c r="AL133" s="212">
        <v>479</v>
      </c>
      <c r="AM133" s="212">
        <v>0</v>
      </c>
      <c r="AN133" s="212">
        <v>9</v>
      </c>
      <c r="AO133" s="224">
        <v>0.58663721561363635</v>
      </c>
      <c r="AP133" s="212" t="s">
        <v>2193</v>
      </c>
      <c r="AQ133" s="225"/>
    </row>
    <row r="134" spans="1:43" s="226" customFormat="1" hidden="1" x14ac:dyDescent="0.35">
      <c r="A134" s="210">
        <v>13</v>
      </c>
      <c r="B134" s="210" t="s">
        <v>29</v>
      </c>
      <c r="C134" s="210" t="s">
        <v>1003</v>
      </c>
      <c r="D134" s="210" t="s">
        <v>2480</v>
      </c>
      <c r="E134" s="210" t="s">
        <v>1006</v>
      </c>
      <c r="F134" s="211" t="s">
        <v>2583</v>
      </c>
      <c r="G134" s="210">
        <v>3</v>
      </c>
      <c r="H134" s="212"/>
      <c r="I134" s="215"/>
      <c r="J134" s="213" t="s">
        <v>412</v>
      </c>
      <c r="K134" s="214" t="s">
        <v>44</v>
      </c>
      <c r="L134" s="212">
        <v>1957</v>
      </c>
      <c r="M134" s="215">
        <v>400</v>
      </c>
      <c r="N134" s="215"/>
      <c r="O134" s="215">
        <v>370</v>
      </c>
      <c r="P134" s="212"/>
      <c r="Q134" s="212"/>
      <c r="R134" s="216">
        <v>0.70491803278688525</v>
      </c>
      <c r="S134" s="212"/>
      <c r="T134" s="201" t="s">
        <v>2095</v>
      </c>
      <c r="U134" s="217"/>
      <c r="V134" s="212">
        <v>1106</v>
      </c>
      <c r="W134" s="218">
        <v>553</v>
      </c>
      <c r="X134" s="212">
        <v>58</v>
      </c>
      <c r="Y134" s="212">
        <f t="shared" si="2"/>
        <v>696</v>
      </c>
      <c r="Z134" s="219"/>
      <c r="AA134" s="220" t="s">
        <v>2096</v>
      </c>
      <c r="AB134" s="220" t="s">
        <v>2097</v>
      </c>
      <c r="AC134" s="220" t="s">
        <v>2095</v>
      </c>
      <c r="AD134" s="220" t="s">
        <v>2095</v>
      </c>
      <c r="AE134" s="212"/>
      <c r="AF134" s="220" t="s">
        <v>2095</v>
      </c>
      <c r="AG134" s="212" t="s">
        <v>2098</v>
      </c>
      <c r="AH134" s="221" t="s">
        <v>2095</v>
      </c>
      <c r="AI134" s="222">
        <v>4</v>
      </c>
      <c r="AJ134" s="212" t="s">
        <v>2099</v>
      </c>
      <c r="AK134" s="223"/>
      <c r="AL134" s="212">
        <v>180</v>
      </c>
      <c r="AM134" s="212">
        <v>5</v>
      </c>
      <c r="AN134" s="212">
        <v>8</v>
      </c>
      <c r="AO134" s="224">
        <v>1.0062421003958335</v>
      </c>
      <c r="AP134" s="212" t="s">
        <v>2260</v>
      </c>
      <c r="AQ134" s="225"/>
    </row>
    <row r="135" spans="1:43" s="226" customFormat="1" hidden="1" x14ac:dyDescent="0.35">
      <c r="A135" s="210">
        <v>14</v>
      </c>
      <c r="B135" s="210" t="s">
        <v>29</v>
      </c>
      <c r="C135" s="210" t="s">
        <v>961</v>
      </c>
      <c r="D135" s="210" t="s">
        <v>2251</v>
      </c>
      <c r="E135" s="220" t="s">
        <v>964</v>
      </c>
      <c r="F135" s="211" t="s">
        <v>2481</v>
      </c>
      <c r="G135" s="210">
        <v>3</v>
      </c>
      <c r="H135" s="212"/>
      <c r="I135" s="215"/>
      <c r="J135" s="213" t="s">
        <v>36</v>
      </c>
      <c r="K135" s="214" t="s">
        <v>37</v>
      </c>
      <c r="L135" s="212">
        <v>1895</v>
      </c>
      <c r="M135" s="215">
        <v>128</v>
      </c>
      <c r="N135" s="215" t="s">
        <v>2253</v>
      </c>
      <c r="O135" s="215">
        <v>150</v>
      </c>
      <c r="P135" s="212"/>
      <c r="Q135" s="212"/>
      <c r="R135" s="216">
        <v>0.4</v>
      </c>
      <c r="S135" s="212"/>
      <c r="T135" s="201" t="s">
        <v>2095</v>
      </c>
      <c r="U135" s="217"/>
      <c r="V135" s="212">
        <v>588</v>
      </c>
      <c r="W135" s="218">
        <v>294</v>
      </c>
      <c r="X135" s="212">
        <v>46</v>
      </c>
      <c r="Y135" s="212">
        <f t="shared" si="2"/>
        <v>552</v>
      </c>
      <c r="Z135" s="219"/>
      <c r="AA135" s="220" t="s">
        <v>2096</v>
      </c>
      <c r="AB135" s="220" t="s">
        <v>2097</v>
      </c>
      <c r="AC135" s="220" t="s">
        <v>2095</v>
      </c>
      <c r="AD135" s="220" t="s">
        <v>2095</v>
      </c>
      <c r="AE135" s="212"/>
      <c r="AF135" s="220" t="s">
        <v>2095</v>
      </c>
      <c r="AG135" s="212" t="s">
        <v>2098</v>
      </c>
      <c r="AH135" s="221" t="s">
        <v>2095</v>
      </c>
      <c r="AI135" s="222">
        <v>4</v>
      </c>
      <c r="AJ135" s="212" t="s">
        <v>2099</v>
      </c>
      <c r="AK135" s="223"/>
      <c r="AL135" s="212">
        <v>243</v>
      </c>
      <c r="AM135" s="212">
        <v>1</v>
      </c>
      <c r="AN135" s="212">
        <v>4</v>
      </c>
      <c r="AO135" s="224">
        <v>1.6705928793030305</v>
      </c>
      <c r="AP135" s="212" t="s">
        <v>2250</v>
      </c>
      <c r="AQ135" s="225"/>
    </row>
    <row r="136" spans="1:43" s="226" customFormat="1" ht="43.5" hidden="1" x14ac:dyDescent="0.35">
      <c r="A136" s="239">
        <v>13</v>
      </c>
      <c r="B136" s="210" t="s">
        <v>29</v>
      </c>
      <c r="C136" s="228" t="s">
        <v>1067</v>
      </c>
      <c r="D136" s="210" t="s">
        <v>2241</v>
      </c>
      <c r="E136" s="228" t="s">
        <v>1070</v>
      </c>
      <c r="F136" s="211" t="s">
        <v>2483</v>
      </c>
      <c r="G136" s="210">
        <v>3</v>
      </c>
      <c r="H136" s="212" t="s">
        <v>2105</v>
      </c>
      <c r="I136" s="215"/>
      <c r="J136" s="213" t="s">
        <v>62</v>
      </c>
      <c r="K136" s="214" t="s">
        <v>37</v>
      </c>
      <c r="L136" s="212">
        <v>2016</v>
      </c>
      <c r="M136" s="215">
        <v>135</v>
      </c>
      <c r="N136" s="215"/>
      <c r="O136" s="215">
        <v>341</v>
      </c>
      <c r="P136" s="212"/>
      <c r="Q136" s="212"/>
      <c r="R136" s="216">
        <v>1</v>
      </c>
      <c r="S136" s="212"/>
      <c r="T136" s="201" t="s">
        <v>2095</v>
      </c>
      <c r="U136" s="217"/>
      <c r="V136" s="212">
        <v>225</v>
      </c>
      <c r="W136" s="218">
        <v>112.5</v>
      </c>
      <c r="X136" s="212">
        <v>23</v>
      </c>
      <c r="Y136" s="212">
        <f t="shared" si="2"/>
        <v>276</v>
      </c>
      <c r="Z136" s="219"/>
      <c r="AA136" s="220" t="s">
        <v>2243</v>
      </c>
      <c r="AB136" s="220" t="s">
        <v>2097</v>
      </c>
      <c r="AC136" s="220" t="s">
        <v>2095</v>
      </c>
      <c r="AD136" s="220" t="s">
        <v>2095</v>
      </c>
      <c r="AE136" s="212"/>
      <c r="AF136" s="220" t="s">
        <v>2095</v>
      </c>
      <c r="AG136" s="212" t="s">
        <v>2098</v>
      </c>
      <c r="AH136" s="221" t="s">
        <v>2095</v>
      </c>
      <c r="AI136" s="222">
        <v>4</v>
      </c>
      <c r="AJ136" s="212" t="s">
        <v>2099</v>
      </c>
      <c r="AK136" s="223"/>
      <c r="AL136" s="212">
        <v>180</v>
      </c>
      <c r="AM136" s="212">
        <v>3</v>
      </c>
      <c r="AN136" s="212">
        <v>23</v>
      </c>
      <c r="AO136" s="224">
        <v>0.84513511949431819</v>
      </c>
      <c r="AP136" s="212" t="s">
        <v>2134</v>
      </c>
      <c r="AQ136" s="225"/>
    </row>
    <row r="137" spans="1:43" s="226" customFormat="1" hidden="1" x14ac:dyDescent="0.35">
      <c r="A137" s="210">
        <v>17</v>
      </c>
      <c r="B137" s="210" t="s">
        <v>29</v>
      </c>
      <c r="C137" s="210" t="s">
        <v>801</v>
      </c>
      <c r="D137" s="210" t="s">
        <v>2484</v>
      </c>
      <c r="E137" s="210" t="s">
        <v>805</v>
      </c>
      <c r="F137" s="211" t="s">
        <v>2584</v>
      </c>
      <c r="G137" s="210">
        <v>3</v>
      </c>
      <c r="H137" s="212"/>
      <c r="I137" s="215"/>
      <c r="J137" s="213" t="s">
        <v>55</v>
      </c>
      <c r="K137" s="214" t="s">
        <v>44</v>
      </c>
      <c r="L137" s="212">
        <v>1924</v>
      </c>
      <c r="M137" s="215">
        <v>552</v>
      </c>
      <c r="N137" s="215"/>
      <c r="O137" s="215">
        <v>450</v>
      </c>
      <c r="P137" s="212"/>
      <c r="Q137" s="212" t="s">
        <v>2106</v>
      </c>
      <c r="R137" s="216">
        <v>0.40243902439024393</v>
      </c>
      <c r="S137" s="212"/>
      <c r="T137" s="201" t="s">
        <v>2107</v>
      </c>
      <c r="U137" s="217"/>
      <c r="V137" s="212">
        <v>1993</v>
      </c>
      <c r="W137" s="218">
        <v>996.5</v>
      </c>
      <c r="X137" s="212">
        <v>80</v>
      </c>
      <c r="Y137" s="212">
        <f t="shared" si="2"/>
        <v>960</v>
      </c>
      <c r="Z137" s="219"/>
      <c r="AA137" s="220" t="s">
        <v>2116</v>
      </c>
      <c r="AB137" s="220" t="s">
        <v>2095</v>
      </c>
      <c r="AC137" s="220" t="s">
        <v>2095</v>
      </c>
      <c r="AD137" s="220" t="s">
        <v>2095</v>
      </c>
      <c r="AE137" s="212"/>
      <c r="AF137" s="220" t="s">
        <v>2095</v>
      </c>
      <c r="AG137" s="212" t="s">
        <v>2098</v>
      </c>
      <c r="AH137" s="221" t="s">
        <v>2201</v>
      </c>
      <c r="AI137" s="222">
        <v>4</v>
      </c>
      <c r="AJ137" s="212" t="s">
        <v>2099</v>
      </c>
      <c r="AK137" s="223"/>
      <c r="AL137" s="212">
        <v>496</v>
      </c>
      <c r="AM137" s="212">
        <v>4</v>
      </c>
      <c r="AN137" s="212">
        <v>6</v>
      </c>
      <c r="AO137" s="224">
        <v>0.98756992339772542</v>
      </c>
      <c r="AP137" s="212" t="s">
        <v>2260</v>
      </c>
      <c r="AQ137" s="225"/>
    </row>
    <row r="138" spans="1:43" s="226" customFormat="1" hidden="1" x14ac:dyDescent="0.35">
      <c r="A138" s="210">
        <v>14</v>
      </c>
      <c r="B138" s="210" t="s">
        <v>29</v>
      </c>
      <c r="C138" s="210" t="s">
        <v>980</v>
      </c>
      <c r="D138" s="210" t="s">
        <v>2485</v>
      </c>
      <c r="E138" s="220" t="s">
        <v>984</v>
      </c>
      <c r="F138" s="211" t="s">
        <v>2503</v>
      </c>
      <c r="G138" s="220">
        <v>3</v>
      </c>
      <c r="H138" s="212" t="s">
        <v>2148</v>
      </c>
      <c r="I138" s="215"/>
      <c r="J138" s="213" t="s">
        <v>55</v>
      </c>
      <c r="K138" s="214" t="s">
        <v>44</v>
      </c>
      <c r="L138" s="212">
        <v>1981</v>
      </c>
      <c r="M138" s="215">
        <v>749</v>
      </c>
      <c r="N138" s="215"/>
      <c r="O138" s="215">
        <v>450</v>
      </c>
      <c r="P138" s="212"/>
      <c r="Q138" s="212"/>
      <c r="R138" s="216">
        <v>0.79831932773109249</v>
      </c>
      <c r="S138" s="212"/>
      <c r="T138" s="201" t="s">
        <v>2095</v>
      </c>
      <c r="U138" s="217"/>
      <c r="V138" s="212">
        <v>2987</v>
      </c>
      <c r="W138" s="218">
        <v>1493.5</v>
      </c>
      <c r="X138" s="212">
        <v>111</v>
      </c>
      <c r="Y138" s="212">
        <f t="shared" si="2"/>
        <v>1332</v>
      </c>
      <c r="Z138" s="219"/>
      <c r="AA138" s="220" t="s">
        <v>2116</v>
      </c>
      <c r="AB138" s="220" t="s">
        <v>2095</v>
      </c>
      <c r="AC138" s="220" t="s">
        <v>2095</v>
      </c>
      <c r="AD138" s="220" t="s">
        <v>2095</v>
      </c>
      <c r="AE138" s="212"/>
      <c r="AF138" s="220" t="s">
        <v>2095</v>
      </c>
      <c r="AG138" s="212" t="s">
        <v>2098</v>
      </c>
      <c r="AH138" s="221" t="s">
        <v>2201</v>
      </c>
      <c r="AI138" s="222">
        <v>4</v>
      </c>
      <c r="AJ138" s="212" t="s">
        <v>2099</v>
      </c>
      <c r="AK138" s="223"/>
      <c r="AL138" s="212">
        <v>243</v>
      </c>
      <c r="AM138" s="212">
        <v>4</v>
      </c>
      <c r="AN138" s="212">
        <v>5</v>
      </c>
      <c r="AO138" s="224">
        <v>0.81975792313257378</v>
      </c>
      <c r="AP138" s="212" t="s">
        <v>2250</v>
      </c>
      <c r="AQ138" s="225"/>
    </row>
    <row r="139" spans="1:43" s="226" customFormat="1" hidden="1" x14ac:dyDescent="0.35">
      <c r="A139" s="210">
        <v>15</v>
      </c>
      <c r="B139" s="210" t="s">
        <v>29</v>
      </c>
      <c r="C139" s="210" t="s">
        <v>875</v>
      </c>
      <c r="D139" s="210" t="s">
        <v>2103</v>
      </c>
      <c r="E139" s="220" t="s">
        <v>878</v>
      </c>
      <c r="F139" s="211" t="s">
        <v>2104</v>
      </c>
      <c r="G139" s="210">
        <v>3</v>
      </c>
      <c r="H139" s="212" t="s">
        <v>2105</v>
      </c>
      <c r="I139" s="215"/>
      <c r="J139" s="213" t="s">
        <v>62</v>
      </c>
      <c r="K139" s="214" t="s">
        <v>37</v>
      </c>
      <c r="L139" s="212">
        <v>1997</v>
      </c>
      <c r="M139" s="215">
        <v>300</v>
      </c>
      <c r="N139" s="215"/>
      <c r="O139" s="215">
        <v>205</v>
      </c>
      <c r="P139" s="212"/>
      <c r="Q139" s="212" t="s">
        <v>2106</v>
      </c>
      <c r="R139" s="216">
        <v>1</v>
      </c>
      <c r="S139" s="212"/>
      <c r="T139" s="201" t="s">
        <v>2107</v>
      </c>
      <c r="U139" s="217"/>
      <c r="V139" s="212">
        <v>657</v>
      </c>
      <c r="W139" s="218">
        <v>328.5</v>
      </c>
      <c r="X139" s="212">
        <v>46</v>
      </c>
      <c r="Y139" s="212">
        <f t="shared" si="2"/>
        <v>552</v>
      </c>
      <c r="Z139" s="219"/>
      <c r="AA139" s="220" t="s">
        <v>2096</v>
      </c>
      <c r="AB139" s="220" t="s">
        <v>2097</v>
      </c>
      <c r="AC139" s="220" t="s">
        <v>2095</v>
      </c>
      <c r="AD139" s="220" t="s">
        <v>2095</v>
      </c>
      <c r="AE139" s="212"/>
      <c r="AF139" s="220" t="s">
        <v>2095</v>
      </c>
      <c r="AG139" s="212" t="s">
        <v>2098</v>
      </c>
      <c r="AH139" s="221" t="s">
        <v>2095</v>
      </c>
      <c r="AI139" s="222">
        <v>4</v>
      </c>
      <c r="AJ139" s="212" t="s">
        <v>2099</v>
      </c>
      <c r="AK139" s="223"/>
      <c r="AL139" s="212">
        <v>162</v>
      </c>
      <c r="AM139" s="212">
        <v>2</v>
      </c>
      <c r="AN139" s="212">
        <v>26</v>
      </c>
      <c r="AO139" s="224">
        <v>0.95210340612499811</v>
      </c>
      <c r="AP139" s="212" t="s">
        <v>2108</v>
      </c>
      <c r="AQ139" s="225"/>
    </row>
    <row r="140" spans="1:43" s="226" customFormat="1" ht="43.5" hidden="1" x14ac:dyDescent="0.35">
      <c r="A140" s="210">
        <v>15</v>
      </c>
      <c r="B140" s="210" t="s">
        <v>29</v>
      </c>
      <c r="C140" s="210" t="s">
        <v>879</v>
      </c>
      <c r="D140" s="210" t="s">
        <v>2439</v>
      </c>
      <c r="E140" s="220" t="s">
        <v>882</v>
      </c>
      <c r="F140" s="211" t="s">
        <v>2585</v>
      </c>
      <c r="G140" s="210">
        <v>3</v>
      </c>
      <c r="H140" s="212"/>
      <c r="I140" s="215"/>
      <c r="J140" s="213" t="s">
        <v>412</v>
      </c>
      <c r="K140" s="214" t="s">
        <v>44</v>
      </c>
      <c r="L140" s="212">
        <v>1951</v>
      </c>
      <c r="M140" s="215">
        <v>180</v>
      </c>
      <c r="N140" s="215" t="s">
        <v>2440</v>
      </c>
      <c r="O140" s="215">
        <v>385</v>
      </c>
      <c r="P140" s="212"/>
      <c r="Q140" s="212"/>
      <c r="R140" s="216">
        <v>0.94594594594594594</v>
      </c>
      <c r="S140" s="212"/>
      <c r="T140" s="201" t="s">
        <v>2095</v>
      </c>
      <c r="U140" s="217"/>
      <c r="V140" s="212">
        <v>577</v>
      </c>
      <c r="W140" s="218">
        <v>288.5</v>
      </c>
      <c r="X140" s="212">
        <v>31</v>
      </c>
      <c r="Y140" s="212">
        <f t="shared" si="2"/>
        <v>372</v>
      </c>
      <c r="Z140" s="219"/>
      <c r="AA140" s="220" t="s">
        <v>2096</v>
      </c>
      <c r="AB140" s="220" t="s">
        <v>2097</v>
      </c>
      <c r="AC140" s="220" t="s">
        <v>2095</v>
      </c>
      <c r="AD140" s="220" t="s">
        <v>2095</v>
      </c>
      <c r="AE140" s="212"/>
      <c r="AF140" s="220" t="s">
        <v>2095</v>
      </c>
      <c r="AG140" s="212" t="s">
        <v>2098</v>
      </c>
      <c r="AH140" s="221" t="s">
        <v>2095</v>
      </c>
      <c r="AI140" s="222">
        <v>4</v>
      </c>
      <c r="AJ140" s="212" t="s">
        <v>2099</v>
      </c>
      <c r="AK140" s="223"/>
      <c r="AL140" s="212">
        <v>162</v>
      </c>
      <c r="AM140" s="212">
        <v>3</v>
      </c>
      <c r="AN140" s="212">
        <v>3</v>
      </c>
      <c r="AO140" s="224">
        <v>0.75906047793181819</v>
      </c>
      <c r="AP140" s="212" t="s">
        <v>2441</v>
      </c>
      <c r="AQ140" s="225"/>
    </row>
    <row r="141" spans="1:43" s="226" customFormat="1" ht="29" hidden="1" x14ac:dyDescent="0.35">
      <c r="A141" s="210">
        <v>15</v>
      </c>
      <c r="B141" s="210" t="s">
        <v>29</v>
      </c>
      <c r="C141" s="210" t="s">
        <v>883</v>
      </c>
      <c r="D141" s="210" t="s">
        <v>2586</v>
      </c>
      <c r="E141" s="220" t="s">
        <v>886</v>
      </c>
      <c r="F141" s="211" t="s">
        <v>2104</v>
      </c>
      <c r="G141" s="220"/>
      <c r="H141" s="212"/>
      <c r="I141" s="215"/>
      <c r="J141" s="213" t="s">
        <v>36</v>
      </c>
      <c r="K141" s="214" t="s">
        <v>37</v>
      </c>
      <c r="L141" s="212">
        <v>1967</v>
      </c>
      <c r="M141" s="215">
        <v>527</v>
      </c>
      <c r="N141" s="215"/>
      <c r="O141" s="215">
        <v>650</v>
      </c>
      <c r="P141" s="212"/>
      <c r="Q141" s="212"/>
      <c r="R141" s="216">
        <v>0.9726027397260274</v>
      </c>
      <c r="S141" s="212"/>
      <c r="T141" s="201" t="s">
        <v>2095</v>
      </c>
      <c r="U141" s="217"/>
      <c r="V141" s="212">
        <v>1407</v>
      </c>
      <c r="W141" s="218">
        <v>703.5</v>
      </c>
      <c r="X141" s="212">
        <v>66</v>
      </c>
      <c r="Y141" s="212">
        <f t="shared" si="2"/>
        <v>792</v>
      </c>
      <c r="Z141" s="219"/>
      <c r="AA141" s="220" t="s">
        <v>2171</v>
      </c>
      <c r="AB141" s="220" t="s">
        <v>2095</v>
      </c>
      <c r="AC141" s="220" t="s">
        <v>2126</v>
      </c>
      <c r="AD141" s="220" t="s">
        <v>2095</v>
      </c>
      <c r="AE141" s="212"/>
      <c r="AF141" s="220" t="s">
        <v>2095</v>
      </c>
      <c r="AG141" s="212" t="s">
        <v>2098</v>
      </c>
      <c r="AH141" s="221" t="s">
        <v>2095</v>
      </c>
      <c r="AI141" s="222">
        <v>4</v>
      </c>
      <c r="AJ141" s="212" t="s">
        <v>2099</v>
      </c>
      <c r="AK141" s="223"/>
      <c r="AL141" s="212">
        <v>162</v>
      </c>
      <c r="AM141" s="212">
        <v>3</v>
      </c>
      <c r="AN141" s="212">
        <v>10</v>
      </c>
      <c r="AO141" s="224">
        <v>0.69320878753787885</v>
      </c>
      <c r="AP141" s="212" t="s">
        <v>2260</v>
      </c>
      <c r="AQ141" s="225"/>
    </row>
    <row r="142" spans="1:43" s="226" customFormat="1" hidden="1" x14ac:dyDescent="0.35">
      <c r="A142" s="210">
        <v>15</v>
      </c>
      <c r="B142" s="210" t="s">
        <v>29</v>
      </c>
      <c r="C142" s="210" t="s">
        <v>914</v>
      </c>
      <c r="D142" s="210" t="s">
        <v>2587</v>
      </c>
      <c r="E142" s="220" t="s">
        <v>918</v>
      </c>
      <c r="F142" s="211" t="s">
        <v>2457</v>
      </c>
      <c r="G142" s="220"/>
      <c r="H142" s="212"/>
      <c r="I142" s="215"/>
      <c r="J142" s="213" t="s">
        <v>36</v>
      </c>
      <c r="K142" s="214" t="s">
        <v>37</v>
      </c>
      <c r="L142" s="212">
        <v>1903</v>
      </c>
      <c r="M142" s="215">
        <v>830</v>
      </c>
      <c r="N142" s="215"/>
      <c r="O142" s="215">
        <v>508</v>
      </c>
      <c r="P142" s="212"/>
      <c r="Q142" s="212" t="s">
        <v>2106</v>
      </c>
      <c r="R142" s="216">
        <v>0.95238095238095233</v>
      </c>
      <c r="S142" s="212"/>
      <c r="T142" s="201" t="s">
        <v>2095</v>
      </c>
      <c r="U142" s="217"/>
      <c r="V142" s="212">
        <v>2392</v>
      </c>
      <c r="W142" s="218">
        <v>1196</v>
      </c>
      <c r="X142" s="212">
        <v>104</v>
      </c>
      <c r="Y142" s="212">
        <f t="shared" si="2"/>
        <v>1248</v>
      </c>
      <c r="Z142" s="219"/>
      <c r="AA142" s="220" t="s">
        <v>2102</v>
      </c>
      <c r="AB142" s="220" t="s">
        <v>2095</v>
      </c>
      <c r="AC142" s="220" t="s">
        <v>2095</v>
      </c>
      <c r="AD142" s="220" t="s">
        <v>2095</v>
      </c>
      <c r="AE142" s="212"/>
      <c r="AF142" s="220" t="s">
        <v>2095</v>
      </c>
      <c r="AG142" s="212" t="s">
        <v>2098</v>
      </c>
      <c r="AH142" s="221" t="s">
        <v>2095</v>
      </c>
      <c r="AI142" s="222">
        <v>4</v>
      </c>
      <c r="AJ142" s="212" t="s">
        <v>2099</v>
      </c>
      <c r="AK142" s="223"/>
      <c r="AL142" s="212">
        <v>162</v>
      </c>
      <c r="AM142" s="212">
        <v>1</v>
      </c>
      <c r="AN142" s="212">
        <v>5</v>
      </c>
      <c r="AO142" s="224">
        <v>0.10578722149090891</v>
      </c>
      <c r="AP142" s="212" t="s">
        <v>2260</v>
      </c>
      <c r="AQ142" s="225"/>
    </row>
    <row r="143" spans="1:43" s="226" customFormat="1" ht="29" hidden="1" x14ac:dyDescent="0.35">
      <c r="A143" s="210">
        <v>15</v>
      </c>
      <c r="B143" s="210" t="s">
        <v>29</v>
      </c>
      <c r="C143" s="210" t="s">
        <v>928</v>
      </c>
      <c r="D143" s="210" t="s">
        <v>2588</v>
      </c>
      <c r="E143" s="220" t="s">
        <v>932</v>
      </c>
      <c r="F143" s="211" t="s">
        <v>2104</v>
      </c>
      <c r="G143" s="220"/>
      <c r="H143" s="212" t="s">
        <v>2105</v>
      </c>
      <c r="I143" s="215"/>
      <c r="J143" s="213" t="s">
        <v>62</v>
      </c>
      <c r="K143" s="214" t="s">
        <v>37</v>
      </c>
      <c r="L143" s="212">
        <v>2009</v>
      </c>
      <c r="M143" s="215">
        <v>555</v>
      </c>
      <c r="N143" s="215"/>
      <c r="O143" s="215">
        <v>284</v>
      </c>
      <c r="P143" s="212"/>
      <c r="Q143" s="212"/>
      <c r="R143" s="216">
        <v>1</v>
      </c>
      <c r="S143" s="212"/>
      <c r="T143" s="201" t="s">
        <v>2107</v>
      </c>
      <c r="U143" s="217"/>
      <c r="V143" s="212">
        <v>1361</v>
      </c>
      <c r="W143" s="218">
        <v>680.5</v>
      </c>
      <c r="X143" s="212">
        <v>60</v>
      </c>
      <c r="Y143" s="212">
        <f t="shared" si="2"/>
        <v>720</v>
      </c>
      <c r="Z143" s="219"/>
      <c r="AA143" s="220" t="s">
        <v>2116</v>
      </c>
      <c r="AB143" s="220" t="s">
        <v>2095</v>
      </c>
      <c r="AC143" s="220" t="s">
        <v>2126</v>
      </c>
      <c r="AD143" s="220" t="s">
        <v>2095</v>
      </c>
      <c r="AE143" s="212"/>
      <c r="AF143" s="220" t="s">
        <v>2095</v>
      </c>
      <c r="AG143" s="212" t="s">
        <v>2098</v>
      </c>
      <c r="AH143" s="221" t="s">
        <v>2095</v>
      </c>
      <c r="AI143" s="222">
        <v>4</v>
      </c>
      <c r="AJ143" s="212" t="s">
        <v>2099</v>
      </c>
      <c r="AK143" s="223"/>
      <c r="AL143" s="212">
        <v>162</v>
      </c>
      <c r="AM143" s="212">
        <v>2</v>
      </c>
      <c r="AN143" s="212">
        <v>26</v>
      </c>
      <c r="AO143" s="224">
        <v>1.0767510147935586</v>
      </c>
      <c r="AP143" s="212" t="s">
        <v>2589</v>
      </c>
      <c r="AQ143" s="225"/>
    </row>
    <row r="144" spans="1:43" s="226" customFormat="1" ht="43.5" hidden="1" x14ac:dyDescent="0.35">
      <c r="A144" s="210">
        <v>15</v>
      </c>
      <c r="B144" s="210" t="s">
        <v>29</v>
      </c>
      <c r="C144" s="210" t="s">
        <v>933</v>
      </c>
      <c r="D144" s="210" t="s">
        <v>2590</v>
      </c>
      <c r="E144" s="220" t="s">
        <v>937</v>
      </c>
      <c r="F144" s="211" t="s">
        <v>2483</v>
      </c>
      <c r="G144" s="220"/>
      <c r="H144" s="212"/>
      <c r="I144" s="215"/>
      <c r="J144" s="213" t="s">
        <v>486</v>
      </c>
      <c r="K144" s="214" t="s">
        <v>44</v>
      </c>
      <c r="L144" s="212">
        <v>1930</v>
      </c>
      <c r="M144" s="215" t="e">
        <v>#N/A</v>
      </c>
      <c r="N144" s="215"/>
      <c r="O144" s="215">
        <v>494</v>
      </c>
      <c r="P144" s="212"/>
      <c r="Q144" s="212" t="s">
        <v>2106</v>
      </c>
      <c r="R144" s="216">
        <v>0.64634146341463417</v>
      </c>
      <c r="S144" s="212"/>
      <c r="T144" s="201" t="s">
        <v>2095</v>
      </c>
      <c r="U144" s="217"/>
      <c r="V144" s="212">
        <v>1830</v>
      </c>
      <c r="W144" s="218">
        <v>915</v>
      </c>
      <c r="X144" s="212">
        <v>66</v>
      </c>
      <c r="Y144" s="212">
        <f t="shared" si="2"/>
        <v>792</v>
      </c>
      <c r="Z144" s="219"/>
      <c r="AA144" s="220" t="s">
        <v>2102</v>
      </c>
      <c r="AB144" s="220" t="s">
        <v>2095</v>
      </c>
      <c r="AC144" s="220" t="s">
        <v>2095</v>
      </c>
      <c r="AD144" s="220" t="s">
        <v>2095</v>
      </c>
      <c r="AE144" s="212"/>
      <c r="AF144" s="220" t="s">
        <v>2095</v>
      </c>
      <c r="AG144" s="212" t="s">
        <v>2098</v>
      </c>
      <c r="AH144" s="221" t="s">
        <v>2095</v>
      </c>
      <c r="AI144" s="222">
        <v>4</v>
      </c>
      <c r="AJ144" s="212" t="s">
        <v>2099</v>
      </c>
      <c r="AK144" s="223"/>
      <c r="AL144" s="212">
        <v>162</v>
      </c>
      <c r="AM144" s="212">
        <v>10</v>
      </c>
      <c r="AN144" s="212">
        <v>10</v>
      </c>
      <c r="AO144" s="224">
        <v>0.47342256490530304</v>
      </c>
      <c r="AP144" s="212" t="s">
        <v>2238</v>
      </c>
      <c r="AQ144" s="225"/>
    </row>
    <row r="145" spans="1:43" s="226" customFormat="1" ht="29" hidden="1" x14ac:dyDescent="0.35">
      <c r="A145" s="210">
        <v>17</v>
      </c>
      <c r="B145" s="210" t="s">
        <v>29</v>
      </c>
      <c r="C145" s="210" t="s">
        <v>771</v>
      </c>
      <c r="D145" s="210" t="s">
        <v>2591</v>
      </c>
      <c r="E145" s="210" t="s">
        <v>774</v>
      </c>
      <c r="F145" s="211" t="s">
        <v>2592</v>
      </c>
      <c r="G145" s="210"/>
      <c r="H145" s="212" t="s">
        <v>2105</v>
      </c>
      <c r="I145" s="215"/>
      <c r="J145" s="213" t="s">
        <v>62</v>
      </c>
      <c r="K145" s="214" t="s">
        <v>37</v>
      </c>
      <c r="L145" s="212">
        <v>1994</v>
      </c>
      <c r="M145" s="215">
        <v>460</v>
      </c>
      <c r="N145" s="215"/>
      <c r="O145" s="215">
        <v>353</v>
      </c>
      <c r="P145" s="212"/>
      <c r="Q145" s="212" t="s">
        <v>2106</v>
      </c>
      <c r="R145" s="216">
        <v>1</v>
      </c>
      <c r="S145" s="212"/>
      <c r="T145" s="201" t="s">
        <v>2107</v>
      </c>
      <c r="U145" s="217"/>
      <c r="V145" s="212">
        <v>1139</v>
      </c>
      <c r="W145" s="218">
        <v>569.5</v>
      </c>
      <c r="X145" s="212">
        <v>55</v>
      </c>
      <c r="Y145" s="212">
        <f t="shared" si="2"/>
        <v>660</v>
      </c>
      <c r="Z145" s="219"/>
      <c r="AA145" s="220" t="s">
        <v>2125</v>
      </c>
      <c r="AB145" s="220" t="s">
        <v>2095</v>
      </c>
      <c r="AC145" s="220" t="s">
        <v>2126</v>
      </c>
      <c r="AD145" s="220" t="s">
        <v>2095</v>
      </c>
      <c r="AE145" s="212"/>
      <c r="AF145" s="220" t="s">
        <v>2129</v>
      </c>
      <c r="AG145" s="212" t="s">
        <v>2277</v>
      </c>
      <c r="AH145" s="221" t="s">
        <v>2095</v>
      </c>
      <c r="AI145" s="222">
        <v>4</v>
      </c>
      <c r="AJ145" s="212" t="s">
        <v>2099</v>
      </c>
      <c r="AK145" s="223"/>
      <c r="AL145" s="212">
        <v>496</v>
      </c>
      <c r="AM145" s="212">
        <v>3</v>
      </c>
      <c r="AN145" s="212">
        <v>5</v>
      </c>
      <c r="AO145" s="224">
        <v>0.29566805148105868</v>
      </c>
      <c r="AP145" s="212" t="s">
        <v>2257</v>
      </c>
      <c r="AQ145" s="225"/>
    </row>
    <row r="146" spans="1:43" s="226" customFormat="1" hidden="1" x14ac:dyDescent="0.35">
      <c r="A146" s="210">
        <v>17</v>
      </c>
      <c r="B146" s="210" t="s">
        <v>29</v>
      </c>
      <c r="C146" s="210" t="s">
        <v>781</v>
      </c>
      <c r="D146" s="210" t="s">
        <v>2488</v>
      </c>
      <c r="E146" s="210" t="s">
        <v>784</v>
      </c>
      <c r="F146" s="211" t="s">
        <v>2593</v>
      </c>
      <c r="G146" s="210">
        <v>3</v>
      </c>
      <c r="H146" s="212" t="s">
        <v>2105</v>
      </c>
      <c r="I146" s="215"/>
      <c r="J146" s="213" t="s">
        <v>36</v>
      </c>
      <c r="K146" s="214" t="s">
        <v>37</v>
      </c>
      <c r="L146" s="212">
        <v>1993</v>
      </c>
      <c r="M146" s="215">
        <v>262</v>
      </c>
      <c r="N146" s="215"/>
      <c r="O146" s="215">
        <v>205</v>
      </c>
      <c r="P146" s="212"/>
      <c r="Q146" s="212" t="s">
        <v>2106</v>
      </c>
      <c r="R146" s="216">
        <v>1</v>
      </c>
      <c r="S146" s="212"/>
      <c r="T146" s="201" t="s">
        <v>2107</v>
      </c>
      <c r="U146" s="217"/>
      <c r="V146" s="212">
        <v>611</v>
      </c>
      <c r="W146" s="218">
        <v>305.5</v>
      </c>
      <c r="X146" s="212">
        <v>42</v>
      </c>
      <c r="Y146" s="212">
        <f t="shared" si="2"/>
        <v>504</v>
      </c>
      <c r="Z146" s="219"/>
      <c r="AA146" s="220" t="s">
        <v>2096</v>
      </c>
      <c r="AB146" s="220" t="s">
        <v>2097</v>
      </c>
      <c r="AC146" s="220" t="s">
        <v>2095</v>
      </c>
      <c r="AD146" s="220" t="s">
        <v>2095</v>
      </c>
      <c r="AE146" s="212"/>
      <c r="AF146" s="220" t="s">
        <v>2095</v>
      </c>
      <c r="AG146" s="212" t="s">
        <v>2277</v>
      </c>
      <c r="AH146" s="221" t="s">
        <v>2095</v>
      </c>
      <c r="AI146" s="222">
        <v>4</v>
      </c>
      <c r="AJ146" s="212" t="s">
        <v>2099</v>
      </c>
      <c r="AK146" s="223"/>
      <c r="AL146" s="212">
        <v>496</v>
      </c>
      <c r="AM146" s="212">
        <v>3</v>
      </c>
      <c r="AN146" s="212">
        <v>11</v>
      </c>
      <c r="AO146" s="224">
        <v>0.67843536525378789</v>
      </c>
      <c r="AP146" s="212" t="s">
        <v>2257</v>
      </c>
      <c r="AQ146" s="225"/>
    </row>
    <row r="147" spans="1:43" s="226" customFormat="1" ht="29" hidden="1" x14ac:dyDescent="0.35">
      <c r="A147" s="210">
        <v>10</v>
      </c>
      <c r="B147" s="210" t="s">
        <v>1083</v>
      </c>
      <c r="C147" s="210" t="s">
        <v>1341</v>
      </c>
      <c r="D147" s="210" t="s">
        <v>2213</v>
      </c>
      <c r="E147" s="220" t="s">
        <v>1345</v>
      </c>
      <c r="F147" s="211" t="s">
        <v>2489</v>
      </c>
      <c r="G147" s="220">
        <v>1</v>
      </c>
      <c r="H147" s="212"/>
      <c r="I147" s="215"/>
      <c r="J147" s="213" t="s">
        <v>55</v>
      </c>
      <c r="K147" s="214" t="s">
        <v>44</v>
      </c>
      <c r="L147" s="212">
        <v>1928</v>
      </c>
      <c r="M147" s="215">
        <v>504</v>
      </c>
      <c r="N147" s="215"/>
      <c r="O147" s="215">
        <v>500</v>
      </c>
      <c r="P147" s="212"/>
      <c r="Q147" s="212"/>
      <c r="R147" s="216">
        <v>0.43609022556390975</v>
      </c>
      <c r="S147" s="212"/>
      <c r="T147" s="201" t="s">
        <v>2095</v>
      </c>
      <c r="U147" s="217"/>
      <c r="V147" s="212">
        <v>3013</v>
      </c>
      <c r="W147" s="218">
        <v>1506.5</v>
      </c>
      <c r="X147" s="212">
        <v>113</v>
      </c>
      <c r="Y147" s="212">
        <f t="shared" si="2"/>
        <v>1356</v>
      </c>
      <c r="Z147" s="219"/>
      <c r="AA147" s="220" t="s">
        <v>2102</v>
      </c>
      <c r="AB147" s="220" t="s">
        <v>2095</v>
      </c>
      <c r="AC147" s="220" t="s">
        <v>2095</v>
      </c>
      <c r="AD147" s="220" t="s">
        <v>2127</v>
      </c>
      <c r="AE147" s="212" t="s">
        <v>2186</v>
      </c>
      <c r="AF147" s="220" t="s">
        <v>2095</v>
      </c>
      <c r="AG147" s="212" t="s">
        <v>2098</v>
      </c>
      <c r="AH147" s="221" t="s">
        <v>2201</v>
      </c>
      <c r="AI147" s="222">
        <v>6</v>
      </c>
      <c r="AJ147" s="212" t="s">
        <v>2130</v>
      </c>
      <c r="AK147" s="223"/>
      <c r="AL147" s="212">
        <v>822</v>
      </c>
      <c r="AM147" s="212">
        <v>1</v>
      </c>
      <c r="AN147" s="212">
        <v>15</v>
      </c>
      <c r="AO147" s="224">
        <v>0.44367230418749809</v>
      </c>
      <c r="AP147" s="212" t="s">
        <v>2215</v>
      </c>
      <c r="AQ147" s="225"/>
    </row>
    <row r="148" spans="1:43" s="226" customFormat="1" hidden="1" x14ac:dyDescent="0.35">
      <c r="A148" s="210">
        <v>17</v>
      </c>
      <c r="B148" s="210" t="s">
        <v>29</v>
      </c>
      <c r="C148" s="210" t="s">
        <v>815</v>
      </c>
      <c r="D148" s="210" t="s">
        <v>2594</v>
      </c>
      <c r="E148" s="210" t="s">
        <v>819</v>
      </c>
      <c r="F148" s="211" t="s">
        <v>2593</v>
      </c>
      <c r="G148" s="210"/>
      <c r="H148" s="212"/>
      <c r="I148" s="215"/>
      <c r="J148" s="213" t="s">
        <v>55</v>
      </c>
      <c r="K148" s="214" t="s">
        <v>44</v>
      </c>
      <c r="L148" s="212">
        <v>1905</v>
      </c>
      <c r="M148" s="215">
        <v>426</v>
      </c>
      <c r="N148" s="215"/>
      <c r="O148" s="215">
        <v>593</v>
      </c>
      <c r="P148" s="212"/>
      <c r="Q148" s="212"/>
      <c r="R148" s="216">
        <v>0.76033057851239672</v>
      </c>
      <c r="S148" s="212"/>
      <c r="T148" s="201" t="s">
        <v>2107</v>
      </c>
      <c r="U148" s="217"/>
      <c r="V148" s="212">
        <v>2767</v>
      </c>
      <c r="W148" s="218">
        <v>1383.5</v>
      </c>
      <c r="X148" s="212">
        <v>140</v>
      </c>
      <c r="Y148" s="212">
        <f t="shared" si="2"/>
        <v>1680</v>
      </c>
      <c r="Z148" s="219"/>
      <c r="AA148" s="220" t="s">
        <v>2102</v>
      </c>
      <c r="AB148" s="220" t="s">
        <v>2095</v>
      </c>
      <c r="AC148" s="220" t="s">
        <v>2095</v>
      </c>
      <c r="AD148" s="220" t="s">
        <v>2095</v>
      </c>
      <c r="AE148" s="212"/>
      <c r="AF148" s="220" t="s">
        <v>2095</v>
      </c>
      <c r="AG148" s="212" t="s">
        <v>2098</v>
      </c>
      <c r="AH148" s="221" t="s">
        <v>2095</v>
      </c>
      <c r="AI148" s="222">
        <v>4</v>
      </c>
      <c r="AJ148" s="212" t="s">
        <v>2099</v>
      </c>
      <c r="AK148" s="223"/>
      <c r="AL148" s="212">
        <v>496</v>
      </c>
      <c r="AM148" s="212">
        <v>3</v>
      </c>
      <c r="AN148" s="212">
        <v>11</v>
      </c>
      <c r="AO148" s="224">
        <v>0.69078150223484658</v>
      </c>
      <c r="AP148" s="212" t="s">
        <v>2257</v>
      </c>
      <c r="AQ148" s="225"/>
    </row>
    <row r="149" spans="1:43" s="226" customFormat="1" hidden="1" x14ac:dyDescent="0.35">
      <c r="A149" s="210">
        <v>19</v>
      </c>
      <c r="B149" s="210" t="s">
        <v>29</v>
      </c>
      <c r="C149" s="210" t="s">
        <v>667</v>
      </c>
      <c r="D149" s="210" t="s">
        <v>2595</v>
      </c>
      <c r="E149" s="210" t="s">
        <v>671</v>
      </c>
      <c r="F149" s="211" t="s">
        <v>2412</v>
      </c>
      <c r="G149" s="210"/>
      <c r="H149" s="212"/>
      <c r="I149" s="215"/>
      <c r="J149" s="213" t="s">
        <v>36</v>
      </c>
      <c r="K149" s="214" t="s">
        <v>37</v>
      </c>
      <c r="L149" s="212">
        <v>1956</v>
      </c>
      <c r="M149" s="215">
        <v>756</v>
      </c>
      <c r="N149" s="215"/>
      <c r="O149" s="215">
        <v>410</v>
      </c>
      <c r="P149" s="212"/>
      <c r="Q149" s="212"/>
      <c r="R149" s="216">
        <v>0.96</v>
      </c>
      <c r="S149" s="212"/>
      <c r="T149" s="201" t="s">
        <v>2107</v>
      </c>
      <c r="U149" s="217"/>
      <c r="V149" s="212">
        <v>1248</v>
      </c>
      <c r="W149" s="218">
        <v>624</v>
      </c>
      <c r="X149" s="212">
        <v>61</v>
      </c>
      <c r="Y149" s="212">
        <f t="shared" si="2"/>
        <v>732</v>
      </c>
      <c r="Z149" s="219"/>
      <c r="AA149" s="220" t="s">
        <v>2133</v>
      </c>
      <c r="AB149" s="220" t="s">
        <v>2095</v>
      </c>
      <c r="AC149" s="220" t="s">
        <v>2095</v>
      </c>
      <c r="AD149" s="220" t="s">
        <v>2095</v>
      </c>
      <c r="AE149" s="212"/>
      <c r="AF149" s="220" t="s">
        <v>2129</v>
      </c>
      <c r="AG149" s="212" t="s">
        <v>2277</v>
      </c>
      <c r="AH149" s="221" t="s">
        <v>2095</v>
      </c>
      <c r="AI149" s="222">
        <v>4</v>
      </c>
      <c r="AJ149" s="212" t="s">
        <v>2099</v>
      </c>
      <c r="AK149" s="223"/>
      <c r="AL149" s="212">
        <v>566</v>
      </c>
      <c r="AM149" s="212">
        <v>2</v>
      </c>
      <c r="AN149" s="212">
        <v>8</v>
      </c>
      <c r="AO149" s="224">
        <v>1.4435590312026496</v>
      </c>
      <c r="AP149" s="212" t="s">
        <v>2280</v>
      </c>
      <c r="AQ149" s="225"/>
    </row>
    <row r="150" spans="1:43" s="226" customFormat="1" ht="29" hidden="1" x14ac:dyDescent="0.35">
      <c r="A150" s="210">
        <v>19</v>
      </c>
      <c r="B150" s="210" t="s">
        <v>29</v>
      </c>
      <c r="C150" s="210" t="s">
        <v>699</v>
      </c>
      <c r="D150" s="210" t="s">
        <v>2596</v>
      </c>
      <c r="E150" s="210" t="s">
        <v>703</v>
      </c>
      <c r="F150" s="211" t="s">
        <v>2552</v>
      </c>
      <c r="G150" s="210"/>
      <c r="H150" s="212" t="s">
        <v>2105</v>
      </c>
      <c r="I150" s="215"/>
      <c r="J150" s="213" t="s">
        <v>62</v>
      </c>
      <c r="K150" s="214" t="s">
        <v>37</v>
      </c>
      <c r="L150" s="212">
        <v>2009</v>
      </c>
      <c r="M150" s="215">
        <v>235</v>
      </c>
      <c r="N150" s="215"/>
      <c r="O150" s="215">
        <v>333</v>
      </c>
      <c r="P150" s="212"/>
      <c r="Q150" s="212"/>
      <c r="R150" s="216">
        <v>1</v>
      </c>
      <c r="S150" s="212"/>
      <c r="T150" s="201" t="s">
        <v>2095</v>
      </c>
      <c r="U150" s="217"/>
      <c r="V150" s="212">
        <v>681</v>
      </c>
      <c r="W150" s="218">
        <v>340.5</v>
      </c>
      <c r="X150" s="212">
        <v>41</v>
      </c>
      <c r="Y150" s="212">
        <f t="shared" si="2"/>
        <v>492</v>
      </c>
      <c r="Z150" s="219"/>
      <c r="AA150" s="220" t="s">
        <v>2096</v>
      </c>
      <c r="AB150" s="220" t="s">
        <v>2095</v>
      </c>
      <c r="AC150" s="220" t="s">
        <v>2126</v>
      </c>
      <c r="AD150" s="220" t="s">
        <v>2095</v>
      </c>
      <c r="AE150" s="212"/>
      <c r="AF150" s="220" t="s">
        <v>2095</v>
      </c>
      <c r="AG150" s="212" t="s">
        <v>2098</v>
      </c>
      <c r="AH150" s="221" t="s">
        <v>2095</v>
      </c>
      <c r="AI150" s="222">
        <v>4</v>
      </c>
      <c r="AJ150" s="212" t="s">
        <v>2099</v>
      </c>
      <c r="AK150" s="223"/>
      <c r="AL150" s="212">
        <v>566</v>
      </c>
      <c r="AM150" s="212">
        <v>3</v>
      </c>
      <c r="AN150" s="212">
        <v>3</v>
      </c>
      <c r="AO150" s="224">
        <v>2.3933357869886174</v>
      </c>
      <c r="AP150" s="212" t="s">
        <v>2461</v>
      </c>
      <c r="AQ150" s="225"/>
    </row>
    <row r="151" spans="1:43" s="226" customFormat="1" hidden="1" x14ac:dyDescent="0.35">
      <c r="A151" s="210">
        <v>20</v>
      </c>
      <c r="B151" s="210" t="s">
        <v>29</v>
      </c>
      <c r="C151" s="210" t="s">
        <v>616</v>
      </c>
      <c r="D151" s="210" t="s">
        <v>2289</v>
      </c>
      <c r="E151" s="210" t="s">
        <v>619</v>
      </c>
      <c r="F151" s="211" t="s">
        <v>2459</v>
      </c>
      <c r="G151" s="210">
        <v>3</v>
      </c>
      <c r="H151" s="212"/>
      <c r="I151" s="215"/>
      <c r="J151" s="213" t="s">
        <v>36</v>
      </c>
      <c r="K151" s="214" t="s">
        <v>37</v>
      </c>
      <c r="L151" s="212">
        <v>1925</v>
      </c>
      <c r="M151" s="215">
        <v>138</v>
      </c>
      <c r="N151" s="215"/>
      <c r="O151" s="215">
        <v>304</v>
      </c>
      <c r="P151" s="212"/>
      <c r="Q151" s="212"/>
      <c r="R151" s="216">
        <v>0.95081967213114749</v>
      </c>
      <c r="S151" s="212"/>
      <c r="T151" s="201" t="s">
        <v>2107</v>
      </c>
      <c r="U151" s="217"/>
      <c r="V151" s="212">
        <v>890</v>
      </c>
      <c r="W151" s="218">
        <v>445</v>
      </c>
      <c r="X151" s="212">
        <v>69</v>
      </c>
      <c r="Y151" s="212">
        <f t="shared" si="2"/>
        <v>828</v>
      </c>
      <c r="Z151" s="219"/>
      <c r="AA151" s="220" t="s">
        <v>2096</v>
      </c>
      <c r="AB151" s="220" t="s">
        <v>2097</v>
      </c>
      <c r="AC151" s="220" t="s">
        <v>2095</v>
      </c>
      <c r="AD151" s="220" t="s">
        <v>2095</v>
      </c>
      <c r="AE151" s="212"/>
      <c r="AF151" s="220" t="s">
        <v>2095</v>
      </c>
      <c r="AG151" s="212" t="s">
        <v>2098</v>
      </c>
      <c r="AH151" s="221" t="s">
        <v>2095</v>
      </c>
      <c r="AI151" s="222">
        <v>4</v>
      </c>
      <c r="AJ151" s="212" t="s">
        <v>2099</v>
      </c>
      <c r="AK151" s="223"/>
      <c r="AL151" s="212">
        <v>56</v>
      </c>
      <c r="AM151" s="212">
        <v>3</v>
      </c>
      <c r="AN151" s="212">
        <v>4</v>
      </c>
      <c r="AO151" s="224">
        <v>1.8375865919261345</v>
      </c>
      <c r="AP151" s="212" t="s">
        <v>2108</v>
      </c>
      <c r="AQ151" s="225"/>
    </row>
    <row r="152" spans="1:43" s="226" customFormat="1" hidden="1" x14ac:dyDescent="0.35">
      <c r="A152" s="210">
        <v>20</v>
      </c>
      <c r="B152" s="210" t="s">
        <v>29</v>
      </c>
      <c r="C152" s="210" t="s">
        <v>620</v>
      </c>
      <c r="D152" s="210" t="s">
        <v>2597</v>
      </c>
      <c r="E152" s="210" t="s">
        <v>623</v>
      </c>
      <c r="F152" s="211" t="s">
        <v>2571</v>
      </c>
      <c r="G152" s="210"/>
      <c r="H152" s="212"/>
      <c r="I152" s="215"/>
      <c r="J152" s="213" t="s">
        <v>55</v>
      </c>
      <c r="K152" s="214" t="s">
        <v>44</v>
      </c>
      <c r="L152" s="212">
        <v>1930</v>
      </c>
      <c r="M152" s="215">
        <v>552</v>
      </c>
      <c r="N152" s="215"/>
      <c r="O152" s="215">
        <v>450</v>
      </c>
      <c r="P152" s="212"/>
      <c r="Q152" s="212"/>
      <c r="R152" s="216">
        <v>0.9375</v>
      </c>
      <c r="S152" s="212"/>
      <c r="T152" s="201" t="s">
        <v>2095</v>
      </c>
      <c r="U152" s="217"/>
      <c r="V152" s="212">
        <v>1424</v>
      </c>
      <c r="W152" s="218">
        <v>712</v>
      </c>
      <c r="X152" s="212">
        <v>71</v>
      </c>
      <c r="Y152" s="212">
        <f t="shared" si="2"/>
        <v>852</v>
      </c>
      <c r="Z152" s="219"/>
      <c r="AA152" s="220" t="s">
        <v>2102</v>
      </c>
      <c r="AB152" s="220" t="s">
        <v>2095</v>
      </c>
      <c r="AC152" s="220" t="s">
        <v>2095</v>
      </c>
      <c r="AD152" s="220" t="s">
        <v>2095</v>
      </c>
      <c r="AE152" s="212"/>
      <c r="AF152" s="220" t="s">
        <v>2095</v>
      </c>
      <c r="AG152" s="212" t="s">
        <v>2098</v>
      </c>
      <c r="AH152" s="221" t="s">
        <v>2095</v>
      </c>
      <c r="AI152" s="222">
        <v>4</v>
      </c>
      <c r="AJ152" s="212" t="s">
        <v>2099</v>
      </c>
      <c r="AK152" s="223"/>
      <c r="AL152" s="212">
        <v>56</v>
      </c>
      <c r="AM152" s="212">
        <v>2</v>
      </c>
      <c r="AN152" s="212">
        <v>6</v>
      </c>
      <c r="AO152" s="224">
        <v>0.92403470425189194</v>
      </c>
      <c r="AP152" s="212" t="s">
        <v>2108</v>
      </c>
      <c r="AQ152" s="225"/>
    </row>
    <row r="153" spans="1:43" s="226" customFormat="1" ht="29" hidden="1" x14ac:dyDescent="0.35">
      <c r="A153" s="210">
        <v>20</v>
      </c>
      <c r="B153" s="210" t="s">
        <v>29</v>
      </c>
      <c r="C153" s="210" t="s">
        <v>631</v>
      </c>
      <c r="D153" s="210" t="s">
        <v>2598</v>
      </c>
      <c r="E153" s="210" t="s">
        <v>634</v>
      </c>
      <c r="F153" s="211" t="s">
        <v>2599</v>
      </c>
      <c r="G153" s="210"/>
      <c r="H153" s="212" t="s">
        <v>2105</v>
      </c>
      <c r="I153" s="215"/>
      <c r="J153" s="213" t="s">
        <v>62</v>
      </c>
      <c r="K153" s="214" t="s">
        <v>37</v>
      </c>
      <c r="L153" s="212">
        <v>2012</v>
      </c>
      <c r="M153" s="215">
        <v>200</v>
      </c>
      <c r="N153" s="215"/>
      <c r="O153" s="215">
        <v>213</v>
      </c>
      <c r="P153" s="212"/>
      <c r="Q153" s="212"/>
      <c r="R153" s="216">
        <v>1</v>
      </c>
      <c r="S153" s="212"/>
      <c r="T153" s="201" t="s">
        <v>2095</v>
      </c>
      <c r="U153" s="217"/>
      <c r="V153" s="212">
        <v>447</v>
      </c>
      <c r="W153" s="218">
        <v>223.5</v>
      </c>
      <c r="X153" s="212">
        <v>23</v>
      </c>
      <c r="Y153" s="212">
        <f t="shared" si="2"/>
        <v>276</v>
      </c>
      <c r="Z153" s="219"/>
      <c r="AA153" s="220" t="s">
        <v>2096</v>
      </c>
      <c r="AB153" s="220" t="s">
        <v>2095</v>
      </c>
      <c r="AC153" s="220" t="s">
        <v>2126</v>
      </c>
      <c r="AD153" s="220" t="s">
        <v>2095</v>
      </c>
      <c r="AE153" s="212"/>
      <c r="AF153" s="220" t="s">
        <v>2095</v>
      </c>
      <c r="AG153" s="212" t="s">
        <v>2277</v>
      </c>
      <c r="AH153" s="221" t="s">
        <v>2095</v>
      </c>
      <c r="AI153" s="222">
        <v>4</v>
      </c>
      <c r="AJ153" s="212" t="s">
        <v>2099</v>
      </c>
      <c r="AK153" s="223"/>
      <c r="AL153" s="212">
        <v>56</v>
      </c>
      <c r="AM153" s="212">
        <v>2</v>
      </c>
      <c r="AN153" s="212">
        <v>31</v>
      </c>
      <c r="AO153" s="224">
        <v>1.8179539012405286</v>
      </c>
      <c r="AP153" s="212" t="s">
        <v>2589</v>
      </c>
      <c r="AQ153" s="225"/>
    </row>
    <row r="154" spans="1:43" s="226" customFormat="1" ht="29" hidden="1" x14ac:dyDescent="0.35">
      <c r="A154" s="210">
        <v>20</v>
      </c>
      <c r="B154" s="210" t="s">
        <v>29</v>
      </c>
      <c r="C154" s="210" t="s">
        <v>638</v>
      </c>
      <c r="D154" s="210" t="s">
        <v>2600</v>
      </c>
      <c r="E154" s="210" t="s">
        <v>642</v>
      </c>
      <c r="F154" s="211" t="s">
        <v>2599</v>
      </c>
      <c r="G154" s="210"/>
      <c r="H154" s="212" t="s">
        <v>2105</v>
      </c>
      <c r="I154" s="215"/>
      <c r="J154" s="213" t="s">
        <v>62</v>
      </c>
      <c r="K154" s="214" t="s">
        <v>37</v>
      </c>
      <c r="L154" s="212">
        <v>2013</v>
      </c>
      <c r="M154" s="215">
        <v>256</v>
      </c>
      <c r="N154" s="215"/>
      <c r="O154" s="215">
        <v>219</v>
      </c>
      <c r="P154" s="212"/>
      <c r="Q154" s="212" t="s">
        <v>2106</v>
      </c>
      <c r="R154" s="216">
        <v>1</v>
      </c>
      <c r="S154" s="212"/>
      <c r="T154" s="201" t="s">
        <v>2107</v>
      </c>
      <c r="U154" s="217"/>
      <c r="V154" s="212">
        <v>727</v>
      </c>
      <c r="W154" s="218">
        <v>363.5</v>
      </c>
      <c r="X154" s="212">
        <v>32</v>
      </c>
      <c r="Y154" s="212">
        <f t="shared" si="2"/>
        <v>384</v>
      </c>
      <c r="Z154" s="219"/>
      <c r="AA154" s="220" t="s">
        <v>2171</v>
      </c>
      <c r="AB154" s="220" t="s">
        <v>2095</v>
      </c>
      <c r="AC154" s="220" t="s">
        <v>2126</v>
      </c>
      <c r="AD154" s="220" t="s">
        <v>2095</v>
      </c>
      <c r="AE154" s="212"/>
      <c r="AF154" s="220" t="s">
        <v>2095</v>
      </c>
      <c r="AG154" s="212" t="s">
        <v>2098</v>
      </c>
      <c r="AH154" s="221" t="s">
        <v>2095</v>
      </c>
      <c r="AI154" s="222">
        <v>4</v>
      </c>
      <c r="AJ154" s="212" t="s">
        <v>2099</v>
      </c>
      <c r="AK154" s="223"/>
      <c r="AL154" s="212">
        <v>56</v>
      </c>
      <c r="AM154" s="212">
        <v>2</v>
      </c>
      <c r="AN154" s="212">
        <v>28</v>
      </c>
      <c r="AO154" s="224">
        <v>0.91634718531817994</v>
      </c>
      <c r="AP154" s="212" t="s">
        <v>2589</v>
      </c>
      <c r="AQ154" s="225"/>
    </row>
    <row r="155" spans="1:43" s="226" customFormat="1" ht="29" hidden="1" x14ac:dyDescent="0.35">
      <c r="A155" s="210">
        <v>20</v>
      </c>
      <c r="B155" s="210" t="s">
        <v>29</v>
      </c>
      <c r="C155" s="210" t="s">
        <v>643</v>
      </c>
      <c r="D155" s="210" t="s">
        <v>2601</v>
      </c>
      <c r="E155" s="210" t="s">
        <v>646</v>
      </c>
      <c r="F155" s="211" t="s">
        <v>2459</v>
      </c>
      <c r="G155" s="210"/>
      <c r="H155" s="212"/>
      <c r="I155" s="215"/>
      <c r="J155" s="213" t="s">
        <v>55</v>
      </c>
      <c r="K155" s="214" t="s">
        <v>44</v>
      </c>
      <c r="L155" s="212">
        <v>1924</v>
      </c>
      <c r="M155" s="215">
        <v>257</v>
      </c>
      <c r="N155" s="215"/>
      <c r="O155" s="215">
        <v>725</v>
      </c>
      <c r="P155" s="212"/>
      <c r="Q155" s="212"/>
      <c r="R155" s="216">
        <v>0.91397849462365588</v>
      </c>
      <c r="S155" s="212"/>
      <c r="T155" s="201" t="s">
        <v>2107</v>
      </c>
      <c r="U155" s="217"/>
      <c r="V155" s="212">
        <v>2215</v>
      </c>
      <c r="W155" s="218">
        <v>1107.5</v>
      </c>
      <c r="X155" s="212">
        <v>107</v>
      </c>
      <c r="Y155" s="212">
        <f t="shared" si="2"/>
        <v>1284</v>
      </c>
      <c r="Z155" s="219"/>
      <c r="AA155" s="220" t="s">
        <v>2116</v>
      </c>
      <c r="AB155" s="220" t="s">
        <v>2095</v>
      </c>
      <c r="AC155" s="220" t="s">
        <v>2117</v>
      </c>
      <c r="AD155" s="220" t="s">
        <v>2095</v>
      </c>
      <c r="AE155" s="212"/>
      <c r="AF155" s="220" t="s">
        <v>2095</v>
      </c>
      <c r="AG155" s="212" t="s">
        <v>2098</v>
      </c>
      <c r="AH155" s="221" t="s">
        <v>2095</v>
      </c>
      <c r="AI155" s="222">
        <v>4</v>
      </c>
      <c r="AJ155" s="212" t="s">
        <v>2099</v>
      </c>
      <c r="AK155" s="223"/>
      <c r="AL155" s="212">
        <v>56</v>
      </c>
      <c r="AM155" s="212">
        <v>3</v>
      </c>
      <c r="AN155" s="212">
        <v>6</v>
      </c>
      <c r="AO155" s="224">
        <v>1.8488062551420437</v>
      </c>
      <c r="AP155" s="212" t="s">
        <v>2108</v>
      </c>
      <c r="AQ155" s="225"/>
    </row>
    <row r="156" spans="1:43" s="226" customFormat="1" hidden="1" x14ac:dyDescent="0.35">
      <c r="A156" s="210">
        <v>23</v>
      </c>
      <c r="B156" s="210" t="s">
        <v>29</v>
      </c>
      <c r="C156" s="210" t="s">
        <v>513</v>
      </c>
      <c r="D156" s="210" t="s">
        <v>2602</v>
      </c>
      <c r="E156" s="210" t="s">
        <v>517</v>
      </c>
      <c r="F156" s="211" t="s">
        <v>2411</v>
      </c>
      <c r="G156" s="210"/>
      <c r="H156" s="212" t="s">
        <v>2148</v>
      </c>
      <c r="I156" s="215"/>
      <c r="J156" s="213" t="s">
        <v>36</v>
      </c>
      <c r="K156" s="214" t="s">
        <v>37</v>
      </c>
      <c r="L156" s="212">
        <v>1963</v>
      </c>
      <c r="M156" s="215">
        <v>564</v>
      </c>
      <c r="N156" s="215"/>
      <c r="O156" s="215">
        <v>590</v>
      </c>
      <c r="P156" s="212"/>
      <c r="Q156" s="212"/>
      <c r="R156" s="216">
        <v>0.91044776119402981</v>
      </c>
      <c r="S156" s="212"/>
      <c r="T156" s="201" t="s">
        <v>2095</v>
      </c>
      <c r="U156" s="217"/>
      <c r="V156" s="212">
        <v>1496</v>
      </c>
      <c r="W156" s="218">
        <v>748</v>
      </c>
      <c r="X156" s="212">
        <v>59</v>
      </c>
      <c r="Y156" s="212">
        <f t="shared" si="2"/>
        <v>708</v>
      </c>
      <c r="Z156" s="219"/>
      <c r="AA156" s="220" t="s">
        <v>2133</v>
      </c>
      <c r="AB156" s="220" t="s">
        <v>2095</v>
      </c>
      <c r="AC156" s="220" t="s">
        <v>2095</v>
      </c>
      <c r="AD156" s="220" t="s">
        <v>2095</v>
      </c>
      <c r="AE156" s="212"/>
      <c r="AF156" s="220" t="s">
        <v>2129</v>
      </c>
      <c r="AG156" s="212" t="s">
        <v>2277</v>
      </c>
      <c r="AH156" s="221" t="s">
        <v>2095</v>
      </c>
      <c r="AI156" s="222">
        <v>4</v>
      </c>
      <c r="AJ156" s="212" t="s">
        <v>2099</v>
      </c>
      <c r="AK156" s="223"/>
      <c r="AL156" s="212">
        <v>486</v>
      </c>
      <c r="AM156" s="212">
        <v>2</v>
      </c>
      <c r="AN156" s="212">
        <v>4</v>
      </c>
      <c r="AO156" s="224">
        <v>0.30405283767234847</v>
      </c>
      <c r="AP156" s="212" t="s">
        <v>2280</v>
      </c>
      <c r="AQ156" s="225"/>
    </row>
    <row r="157" spans="1:43" s="226" customFormat="1" ht="29" hidden="1" x14ac:dyDescent="0.35">
      <c r="A157" s="210">
        <v>24</v>
      </c>
      <c r="B157" s="210" t="s">
        <v>145</v>
      </c>
      <c r="C157" s="210" t="s">
        <v>441</v>
      </c>
      <c r="D157" s="210" t="s">
        <v>2603</v>
      </c>
      <c r="E157" s="210" t="s">
        <v>444</v>
      </c>
      <c r="F157" s="211" t="s">
        <v>2604</v>
      </c>
      <c r="G157" s="210"/>
      <c r="H157" s="212" t="s">
        <v>2105</v>
      </c>
      <c r="I157" s="215"/>
      <c r="J157" s="213" t="s">
        <v>62</v>
      </c>
      <c r="K157" s="214" t="s">
        <v>37</v>
      </c>
      <c r="L157" s="212">
        <v>1996</v>
      </c>
      <c r="M157" s="215">
        <v>460</v>
      </c>
      <c r="N157" s="215"/>
      <c r="O157" s="215">
        <v>353</v>
      </c>
      <c r="P157" s="212"/>
      <c r="Q157" s="212"/>
      <c r="R157" s="216">
        <v>1</v>
      </c>
      <c r="S157" s="212"/>
      <c r="T157" s="201" t="s">
        <v>2107</v>
      </c>
      <c r="U157" s="217"/>
      <c r="V157" s="212">
        <v>1703</v>
      </c>
      <c r="W157" s="218">
        <v>851.5</v>
      </c>
      <c r="X157" s="212">
        <v>62</v>
      </c>
      <c r="Y157" s="212">
        <f t="shared" si="2"/>
        <v>744</v>
      </c>
      <c r="Z157" s="219"/>
      <c r="AA157" s="220" t="s">
        <v>2171</v>
      </c>
      <c r="AB157" s="220" t="s">
        <v>2095</v>
      </c>
      <c r="AC157" s="220" t="s">
        <v>2126</v>
      </c>
      <c r="AD157" s="220" t="s">
        <v>2095</v>
      </c>
      <c r="AE157" s="212"/>
      <c r="AF157" s="220" t="s">
        <v>2095</v>
      </c>
      <c r="AG157" s="212" t="s">
        <v>2277</v>
      </c>
      <c r="AH157" s="221" t="s">
        <v>2095</v>
      </c>
      <c r="AI157" s="222">
        <v>4</v>
      </c>
      <c r="AJ157" s="212" t="s">
        <v>2099</v>
      </c>
      <c r="AK157" s="223"/>
      <c r="AL157" s="212">
        <v>271</v>
      </c>
      <c r="AM157" s="212">
        <v>1</v>
      </c>
      <c r="AN157" s="212">
        <v>13</v>
      </c>
      <c r="AO157" s="224">
        <v>0.53699986196022731</v>
      </c>
      <c r="AP157" s="212" t="s">
        <v>2318</v>
      </c>
      <c r="AQ157" s="225"/>
    </row>
    <row r="158" spans="1:43" s="226" customFormat="1" ht="29" hidden="1" x14ac:dyDescent="0.35">
      <c r="A158" s="210">
        <v>24</v>
      </c>
      <c r="B158" s="210" t="s">
        <v>145</v>
      </c>
      <c r="C158" s="210" t="s">
        <v>469</v>
      </c>
      <c r="D158" s="210" t="s">
        <v>2605</v>
      </c>
      <c r="E158" s="210" t="s">
        <v>472</v>
      </c>
      <c r="F158" s="211" t="s">
        <v>2416</v>
      </c>
      <c r="G158" s="210"/>
      <c r="H158" s="212" t="s">
        <v>2105</v>
      </c>
      <c r="I158" s="215"/>
      <c r="J158" s="213" t="s">
        <v>62</v>
      </c>
      <c r="K158" s="214" t="s">
        <v>37</v>
      </c>
      <c r="L158" s="212">
        <v>2016</v>
      </c>
      <c r="M158" s="215">
        <v>228</v>
      </c>
      <c r="N158" s="215"/>
      <c r="O158" s="215">
        <v>369</v>
      </c>
      <c r="P158" s="212"/>
      <c r="Q158" s="212"/>
      <c r="R158" s="216">
        <v>1</v>
      </c>
      <c r="S158" s="212"/>
      <c r="T158" s="201" t="s">
        <v>2095</v>
      </c>
      <c r="U158" s="217"/>
      <c r="V158" s="212">
        <v>870</v>
      </c>
      <c r="W158" s="218">
        <v>435</v>
      </c>
      <c r="X158" s="212">
        <v>31</v>
      </c>
      <c r="Y158" s="212">
        <f t="shared" si="2"/>
        <v>372</v>
      </c>
      <c r="Z158" s="219"/>
      <c r="AA158" s="220" t="s">
        <v>2171</v>
      </c>
      <c r="AB158" s="220" t="s">
        <v>2095</v>
      </c>
      <c r="AC158" s="220" t="s">
        <v>2126</v>
      </c>
      <c r="AD158" s="220" t="s">
        <v>2095</v>
      </c>
      <c r="AE158" s="212"/>
      <c r="AF158" s="220" t="s">
        <v>2095</v>
      </c>
      <c r="AG158" s="212" t="s">
        <v>2098</v>
      </c>
      <c r="AH158" s="221" t="s">
        <v>2095</v>
      </c>
      <c r="AI158" s="222">
        <v>4</v>
      </c>
      <c r="AJ158" s="212" t="s">
        <v>2099</v>
      </c>
      <c r="AK158" s="223"/>
      <c r="AL158" s="212">
        <v>271</v>
      </c>
      <c r="AM158" s="212">
        <v>2</v>
      </c>
      <c r="AN158" s="212">
        <v>6</v>
      </c>
      <c r="AO158" s="224">
        <v>1.0907066663409073</v>
      </c>
      <c r="AP158" s="212" t="s">
        <v>2318</v>
      </c>
      <c r="AQ158" s="225"/>
    </row>
    <row r="159" spans="1:43" s="226" customFormat="1" ht="43.5" hidden="1" x14ac:dyDescent="0.35">
      <c r="A159" s="210">
        <v>24</v>
      </c>
      <c r="B159" s="210" t="s">
        <v>145</v>
      </c>
      <c r="C159" s="210" t="s">
        <v>236</v>
      </c>
      <c r="D159" s="210" t="s">
        <v>2491</v>
      </c>
      <c r="E159" s="210" t="s">
        <v>476</v>
      </c>
      <c r="F159" s="211" t="s">
        <v>2528</v>
      </c>
      <c r="G159" s="210">
        <v>3</v>
      </c>
      <c r="H159" s="212" t="s">
        <v>2105</v>
      </c>
      <c r="I159" s="215"/>
      <c r="J159" s="213" t="s">
        <v>62</v>
      </c>
      <c r="K159" s="214" t="s">
        <v>37</v>
      </c>
      <c r="L159" s="212">
        <v>2014</v>
      </c>
      <c r="M159" s="215">
        <v>149</v>
      </c>
      <c r="N159" s="215"/>
      <c r="O159" s="215" t="e">
        <v>#N/A</v>
      </c>
      <c r="P159" s="212"/>
      <c r="Q159" s="212"/>
      <c r="R159" s="216">
        <v>1</v>
      </c>
      <c r="S159" s="212"/>
      <c r="T159" s="201" t="s">
        <v>2095</v>
      </c>
      <c r="U159" s="217"/>
      <c r="V159" s="212">
        <v>368</v>
      </c>
      <c r="W159" s="218">
        <v>184</v>
      </c>
      <c r="X159" s="212">
        <v>28</v>
      </c>
      <c r="Y159" s="212">
        <f t="shared" si="2"/>
        <v>336</v>
      </c>
      <c r="Z159" s="219"/>
      <c r="AA159" s="220" t="s">
        <v>2096</v>
      </c>
      <c r="AB159" s="220" t="s">
        <v>2097</v>
      </c>
      <c r="AC159" s="220" t="s">
        <v>2095</v>
      </c>
      <c r="AD159" s="220" t="s">
        <v>2095</v>
      </c>
      <c r="AE159" s="212"/>
      <c r="AF159" s="220" t="s">
        <v>2095</v>
      </c>
      <c r="AG159" s="212" t="s">
        <v>2277</v>
      </c>
      <c r="AH159" s="221" t="s">
        <v>2095</v>
      </c>
      <c r="AI159" s="222">
        <v>4</v>
      </c>
      <c r="AJ159" s="212" t="s">
        <v>2099</v>
      </c>
      <c r="AK159" s="223"/>
      <c r="AL159" s="212">
        <v>271</v>
      </c>
      <c r="AM159" s="212">
        <v>3</v>
      </c>
      <c r="AN159" s="212">
        <v>29</v>
      </c>
      <c r="AO159" s="224">
        <v>1.8151445103882575</v>
      </c>
      <c r="AP159" s="212" t="s">
        <v>2365</v>
      </c>
      <c r="AQ159" s="225"/>
    </row>
    <row r="160" spans="1:43" s="226" customFormat="1" ht="29" hidden="1" x14ac:dyDescent="0.35">
      <c r="A160" s="210">
        <v>24</v>
      </c>
      <c r="B160" s="210" t="s">
        <v>145</v>
      </c>
      <c r="C160" s="210" t="s">
        <v>477</v>
      </c>
      <c r="D160" s="210" t="s">
        <v>2606</v>
      </c>
      <c r="E160" s="210" t="s">
        <v>481</v>
      </c>
      <c r="F160" s="211" t="s">
        <v>2416</v>
      </c>
      <c r="G160" s="210"/>
      <c r="H160" s="212" t="s">
        <v>2105</v>
      </c>
      <c r="I160" s="215"/>
      <c r="J160" s="213" t="s">
        <v>62</v>
      </c>
      <c r="K160" s="214" t="s">
        <v>37</v>
      </c>
      <c r="L160" s="212">
        <v>2015</v>
      </c>
      <c r="M160" s="215">
        <v>400</v>
      </c>
      <c r="N160" s="215"/>
      <c r="O160" s="215">
        <v>224</v>
      </c>
      <c r="P160" s="212"/>
      <c r="Q160" s="212"/>
      <c r="R160" s="216">
        <v>1</v>
      </c>
      <c r="S160" s="212"/>
      <c r="T160" s="201" t="s">
        <v>2095</v>
      </c>
      <c r="U160" s="217"/>
      <c r="V160" s="212">
        <v>1050</v>
      </c>
      <c r="W160" s="218">
        <v>525</v>
      </c>
      <c r="X160" s="212">
        <v>51</v>
      </c>
      <c r="Y160" s="212">
        <f t="shared" si="2"/>
        <v>612</v>
      </c>
      <c r="Z160" s="219"/>
      <c r="AA160" s="220" t="s">
        <v>2096</v>
      </c>
      <c r="AB160" s="220" t="s">
        <v>2095</v>
      </c>
      <c r="AC160" s="220" t="s">
        <v>2126</v>
      </c>
      <c r="AD160" s="220" t="s">
        <v>2095</v>
      </c>
      <c r="AE160" s="212"/>
      <c r="AF160" s="220" t="s">
        <v>2095</v>
      </c>
      <c r="AG160" s="212" t="s">
        <v>2098</v>
      </c>
      <c r="AH160" s="221" t="s">
        <v>2095</v>
      </c>
      <c r="AI160" s="222">
        <v>4</v>
      </c>
      <c r="AJ160" s="212" t="s">
        <v>2099</v>
      </c>
      <c r="AK160" s="223"/>
      <c r="AL160" s="212">
        <v>271</v>
      </c>
      <c r="AM160" s="212">
        <v>2</v>
      </c>
      <c r="AN160" s="212">
        <v>5</v>
      </c>
      <c r="AO160" s="224">
        <v>1.0076963702405284</v>
      </c>
      <c r="AP160" s="212" t="s">
        <v>2318</v>
      </c>
      <c r="AQ160" s="225"/>
    </row>
    <row r="161" spans="1:43" s="226" customFormat="1" hidden="1" x14ac:dyDescent="0.35">
      <c r="A161" s="210">
        <v>25</v>
      </c>
      <c r="B161" s="210" t="s">
        <v>145</v>
      </c>
      <c r="C161" s="210" t="s">
        <v>393</v>
      </c>
      <c r="D161" s="210" t="s">
        <v>2325</v>
      </c>
      <c r="E161" s="210" t="s">
        <v>396</v>
      </c>
      <c r="F161" s="211" t="s">
        <v>2462</v>
      </c>
      <c r="G161" s="210">
        <v>3</v>
      </c>
      <c r="H161" s="212" t="s">
        <v>2148</v>
      </c>
      <c r="I161" s="215"/>
      <c r="J161" s="213" t="s">
        <v>55</v>
      </c>
      <c r="K161" s="214" t="s">
        <v>44</v>
      </c>
      <c r="L161" s="212">
        <v>1932</v>
      </c>
      <c r="M161" s="215">
        <v>366</v>
      </c>
      <c r="N161" s="215"/>
      <c r="O161" s="215">
        <v>248</v>
      </c>
      <c r="P161" s="212"/>
      <c r="Q161" s="212"/>
      <c r="R161" s="216">
        <v>1</v>
      </c>
      <c r="S161" s="212"/>
      <c r="T161" s="201" t="s">
        <v>2095</v>
      </c>
      <c r="U161" s="217"/>
      <c r="V161" s="212">
        <v>1111</v>
      </c>
      <c r="W161" s="218">
        <v>555.5</v>
      </c>
      <c r="X161" s="212">
        <v>66</v>
      </c>
      <c r="Y161" s="212">
        <f t="shared" si="2"/>
        <v>792</v>
      </c>
      <c r="Z161" s="219"/>
      <c r="AA161" s="220" t="s">
        <v>2096</v>
      </c>
      <c r="AB161" s="220" t="s">
        <v>2097</v>
      </c>
      <c r="AC161" s="220" t="s">
        <v>2095</v>
      </c>
      <c r="AD161" s="220" t="s">
        <v>2095</v>
      </c>
      <c r="AE161" s="212"/>
      <c r="AF161" s="220" t="s">
        <v>2095</v>
      </c>
      <c r="AG161" s="212" t="s">
        <v>2098</v>
      </c>
      <c r="AH161" s="221" t="s">
        <v>2095</v>
      </c>
      <c r="AI161" s="222">
        <v>4</v>
      </c>
      <c r="AJ161" s="212" t="s">
        <v>2099</v>
      </c>
      <c r="AK161" s="223"/>
      <c r="AL161" s="212">
        <v>69</v>
      </c>
      <c r="AM161" s="212">
        <v>0</v>
      </c>
      <c r="AN161" s="212">
        <v>10</v>
      </c>
      <c r="AO161" s="224">
        <v>0.2815206038901496</v>
      </c>
      <c r="AP161" s="212" t="s">
        <v>2113</v>
      </c>
      <c r="AQ161" s="225"/>
    </row>
    <row r="162" spans="1:43" s="226" customFormat="1" hidden="1" x14ac:dyDescent="0.35">
      <c r="A162" s="210">
        <v>27</v>
      </c>
      <c r="B162" s="210" t="s">
        <v>145</v>
      </c>
      <c r="C162" s="210" t="s">
        <v>312</v>
      </c>
      <c r="D162" s="210" t="s">
        <v>2607</v>
      </c>
      <c r="E162" s="210" t="s">
        <v>315</v>
      </c>
      <c r="F162" s="211" t="s">
        <v>2510</v>
      </c>
      <c r="G162" s="210"/>
      <c r="H162" s="212"/>
      <c r="I162" s="215"/>
      <c r="J162" s="213" t="s">
        <v>55</v>
      </c>
      <c r="K162" s="214" t="s">
        <v>44</v>
      </c>
      <c r="L162" s="212">
        <v>1927</v>
      </c>
      <c r="M162" s="215">
        <v>350</v>
      </c>
      <c r="N162" s="215"/>
      <c r="O162" s="215">
        <v>296</v>
      </c>
      <c r="P162" s="212"/>
      <c r="Q162" s="212"/>
      <c r="R162" s="216">
        <v>1</v>
      </c>
      <c r="S162" s="212"/>
      <c r="T162" s="201" t="s">
        <v>2107</v>
      </c>
      <c r="U162" s="217"/>
      <c r="V162" s="212">
        <v>860</v>
      </c>
      <c r="W162" s="218">
        <v>430</v>
      </c>
      <c r="X162" s="212">
        <v>47</v>
      </c>
      <c r="Y162" s="212">
        <f t="shared" si="2"/>
        <v>564</v>
      </c>
      <c r="Z162" s="219"/>
      <c r="AA162" s="220" t="s">
        <v>2125</v>
      </c>
      <c r="AB162" s="220" t="s">
        <v>2095</v>
      </c>
      <c r="AC162" s="220" t="s">
        <v>2095</v>
      </c>
      <c r="AD162" s="220" t="s">
        <v>2095</v>
      </c>
      <c r="AE162" s="212"/>
      <c r="AF162" s="220" t="s">
        <v>2095</v>
      </c>
      <c r="AG162" s="212" t="s">
        <v>2098</v>
      </c>
      <c r="AH162" s="221" t="s">
        <v>2095</v>
      </c>
      <c r="AI162" s="222">
        <v>4</v>
      </c>
      <c r="AJ162" s="212" t="s">
        <v>2099</v>
      </c>
      <c r="AK162" s="223"/>
      <c r="AL162" s="212">
        <v>311</v>
      </c>
      <c r="AM162" s="212">
        <v>0</v>
      </c>
      <c r="AN162" s="212">
        <v>4</v>
      </c>
      <c r="AO162" s="224">
        <v>2.4804483528219508</v>
      </c>
      <c r="AP162" s="212" t="s">
        <v>2346</v>
      </c>
      <c r="AQ162" s="225"/>
    </row>
    <row r="163" spans="1:43" s="226" customFormat="1" hidden="1" x14ac:dyDescent="0.35">
      <c r="A163" s="210">
        <v>28</v>
      </c>
      <c r="B163" s="210" t="s">
        <v>145</v>
      </c>
      <c r="C163" s="210" t="s">
        <v>245</v>
      </c>
      <c r="D163" s="210" t="s">
        <v>2493</v>
      </c>
      <c r="E163" s="210" t="s">
        <v>248</v>
      </c>
      <c r="F163" s="211" t="s">
        <v>2436</v>
      </c>
      <c r="G163" s="210">
        <v>3</v>
      </c>
      <c r="H163" s="212"/>
      <c r="I163" s="215"/>
      <c r="J163" s="213" t="s">
        <v>36</v>
      </c>
      <c r="K163" s="214" t="s">
        <v>37</v>
      </c>
      <c r="L163" s="212">
        <v>1922</v>
      </c>
      <c r="M163" s="215">
        <v>364</v>
      </c>
      <c r="N163" s="215"/>
      <c r="O163" s="215">
        <v>332</v>
      </c>
      <c r="P163" s="212"/>
      <c r="Q163" s="212"/>
      <c r="R163" s="216">
        <v>0.44230769230769229</v>
      </c>
      <c r="S163" s="212"/>
      <c r="T163" s="201" t="s">
        <v>2095</v>
      </c>
      <c r="U163" s="217"/>
      <c r="V163" s="212">
        <v>958</v>
      </c>
      <c r="W163" s="218">
        <v>479</v>
      </c>
      <c r="X163" s="212">
        <v>60</v>
      </c>
      <c r="Y163" s="212">
        <f t="shared" si="2"/>
        <v>720</v>
      </c>
      <c r="Z163" s="219"/>
      <c r="AA163" s="220" t="s">
        <v>2096</v>
      </c>
      <c r="AB163" s="220" t="s">
        <v>2097</v>
      </c>
      <c r="AC163" s="220" t="s">
        <v>2095</v>
      </c>
      <c r="AD163" s="220" t="s">
        <v>2095</v>
      </c>
      <c r="AE163" s="212"/>
      <c r="AF163" s="220" t="s">
        <v>2095</v>
      </c>
      <c r="AG163" s="212" t="s">
        <v>2098</v>
      </c>
      <c r="AH163" s="221" t="s">
        <v>2095</v>
      </c>
      <c r="AI163" s="222">
        <v>4</v>
      </c>
      <c r="AJ163" s="212" t="s">
        <v>2099</v>
      </c>
      <c r="AK163" s="223"/>
      <c r="AL163" s="212">
        <v>260</v>
      </c>
      <c r="AM163" s="212">
        <v>1</v>
      </c>
      <c r="AN163" s="212">
        <v>28</v>
      </c>
      <c r="AO163" s="224">
        <v>0.6711806771704546</v>
      </c>
      <c r="AP163" s="212" t="s">
        <v>2346</v>
      </c>
      <c r="AQ163" s="225"/>
    </row>
    <row r="164" spans="1:43" s="226" customFormat="1" hidden="1" x14ac:dyDescent="0.35">
      <c r="A164" s="210">
        <v>29</v>
      </c>
      <c r="B164" s="210" t="s">
        <v>145</v>
      </c>
      <c r="C164" s="210" t="s">
        <v>204</v>
      </c>
      <c r="D164" s="210" t="s">
        <v>2492</v>
      </c>
      <c r="E164" s="210" t="s">
        <v>207</v>
      </c>
      <c r="F164" s="211" t="s">
        <v>2608</v>
      </c>
      <c r="G164" s="210">
        <v>3</v>
      </c>
      <c r="H164" s="212" t="s">
        <v>2148</v>
      </c>
      <c r="I164" s="215"/>
      <c r="J164" s="213" t="s">
        <v>55</v>
      </c>
      <c r="K164" s="214" t="s">
        <v>44</v>
      </c>
      <c r="L164" s="212">
        <v>1939</v>
      </c>
      <c r="M164" s="215">
        <v>291</v>
      </c>
      <c r="N164" s="215"/>
      <c r="O164" s="215">
        <v>210</v>
      </c>
      <c r="P164" s="212"/>
      <c r="Q164" s="212"/>
      <c r="R164" s="216">
        <v>0.90909090909090906</v>
      </c>
      <c r="S164" s="212"/>
      <c r="T164" s="201" t="s">
        <v>2095</v>
      </c>
      <c r="U164" s="217"/>
      <c r="V164" s="212">
        <v>299</v>
      </c>
      <c r="W164" s="218">
        <v>149.5</v>
      </c>
      <c r="X164" s="212">
        <v>27</v>
      </c>
      <c r="Y164" s="212">
        <f t="shared" si="2"/>
        <v>324</v>
      </c>
      <c r="Z164" s="219"/>
      <c r="AA164" s="220" t="s">
        <v>2096</v>
      </c>
      <c r="AB164" s="220" t="s">
        <v>2097</v>
      </c>
      <c r="AC164" s="220" t="s">
        <v>2095</v>
      </c>
      <c r="AD164" s="220" t="s">
        <v>2095</v>
      </c>
      <c r="AE164" s="212"/>
      <c r="AF164" s="220" t="s">
        <v>2095</v>
      </c>
      <c r="AG164" s="212" t="s">
        <v>2098</v>
      </c>
      <c r="AH164" s="221" t="s">
        <v>2095</v>
      </c>
      <c r="AI164" s="222">
        <v>4</v>
      </c>
      <c r="AJ164" s="212" t="s">
        <v>2099</v>
      </c>
      <c r="AK164" s="223"/>
      <c r="AL164" s="212">
        <v>411</v>
      </c>
      <c r="AM164" s="212">
        <v>0</v>
      </c>
      <c r="AN164" s="212">
        <v>7</v>
      </c>
      <c r="AO164" s="224">
        <v>3.2886770102083145</v>
      </c>
      <c r="AP164" s="212" t="s">
        <v>2349</v>
      </c>
      <c r="AQ164" s="225"/>
    </row>
    <row r="165" spans="1:43" s="226" customFormat="1" ht="29" hidden="1" x14ac:dyDescent="0.35">
      <c r="A165" s="210">
        <v>30</v>
      </c>
      <c r="B165" s="210" t="s">
        <v>145</v>
      </c>
      <c r="C165" s="210" t="s">
        <v>154</v>
      </c>
      <c r="D165" s="210" t="s">
        <v>2609</v>
      </c>
      <c r="E165" s="210" t="s">
        <v>157</v>
      </c>
      <c r="F165" s="211" t="s">
        <v>2610</v>
      </c>
      <c r="G165" s="210"/>
      <c r="H165" s="212"/>
      <c r="I165" s="215"/>
      <c r="J165" s="213" t="s">
        <v>55</v>
      </c>
      <c r="K165" s="214" t="s">
        <v>44</v>
      </c>
      <c r="L165" s="212">
        <v>1979</v>
      </c>
      <c r="M165" s="215">
        <v>561</v>
      </c>
      <c r="N165" s="215"/>
      <c r="O165" s="215">
        <v>250</v>
      </c>
      <c r="P165" s="212"/>
      <c r="Q165" s="212"/>
      <c r="R165" s="216">
        <v>0.2988505747126437</v>
      </c>
      <c r="S165" s="212"/>
      <c r="T165" s="201" t="s">
        <v>2095</v>
      </c>
      <c r="U165" s="217"/>
      <c r="V165" s="212">
        <v>1722</v>
      </c>
      <c r="W165" s="218">
        <v>861</v>
      </c>
      <c r="X165" s="212">
        <v>71</v>
      </c>
      <c r="Y165" s="212">
        <f t="shared" si="2"/>
        <v>852</v>
      </c>
      <c r="Z165" s="219"/>
      <c r="AA165" s="220" t="s">
        <v>2171</v>
      </c>
      <c r="AB165" s="220" t="s">
        <v>2095</v>
      </c>
      <c r="AC165" s="220" t="s">
        <v>2117</v>
      </c>
      <c r="AD165" s="220" t="s">
        <v>2095</v>
      </c>
      <c r="AE165" s="212"/>
      <c r="AF165" s="220" t="s">
        <v>2095</v>
      </c>
      <c r="AG165" s="212" t="s">
        <v>2098</v>
      </c>
      <c r="AH165" s="221" t="s">
        <v>2095</v>
      </c>
      <c r="AI165" s="222">
        <v>4</v>
      </c>
      <c r="AJ165" s="212" t="s">
        <v>2099</v>
      </c>
      <c r="AK165" s="223"/>
      <c r="AL165" s="212">
        <v>197</v>
      </c>
      <c r="AM165" s="212">
        <v>0</v>
      </c>
      <c r="AN165" s="212">
        <v>8</v>
      </c>
      <c r="AO165" s="224">
        <v>1.0519230152992405</v>
      </c>
      <c r="AP165" s="212" t="s">
        <v>2318</v>
      </c>
      <c r="AQ165" s="225"/>
    </row>
    <row r="166" spans="1:43" s="226" customFormat="1" hidden="1" x14ac:dyDescent="0.35">
      <c r="A166" s="210">
        <v>30</v>
      </c>
      <c r="B166" s="210" t="s">
        <v>145</v>
      </c>
      <c r="C166" s="210" t="s">
        <v>161</v>
      </c>
      <c r="D166" s="210" t="s">
        <v>2495</v>
      </c>
      <c r="E166" s="210" t="s">
        <v>165</v>
      </c>
      <c r="F166" s="211" t="s">
        <v>2416</v>
      </c>
      <c r="G166" s="210">
        <v>3</v>
      </c>
      <c r="H166" s="212"/>
      <c r="I166" s="215"/>
      <c r="J166" s="213" t="s">
        <v>36</v>
      </c>
      <c r="K166" s="214" t="s">
        <v>37</v>
      </c>
      <c r="L166" s="212">
        <v>1993</v>
      </c>
      <c r="M166" s="215">
        <v>295</v>
      </c>
      <c r="N166" s="215"/>
      <c r="O166" s="215">
        <v>205</v>
      </c>
      <c r="P166" s="212"/>
      <c r="Q166" s="212"/>
      <c r="R166" s="216">
        <v>1</v>
      </c>
      <c r="S166" s="212"/>
      <c r="T166" s="201" t="s">
        <v>2095</v>
      </c>
      <c r="U166" s="217"/>
      <c r="V166" s="212">
        <v>1013</v>
      </c>
      <c r="W166" s="218">
        <v>506.5</v>
      </c>
      <c r="X166" s="212">
        <v>60</v>
      </c>
      <c r="Y166" s="212">
        <f t="shared" si="2"/>
        <v>720</v>
      </c>
      <c r="Z166" s="219"/>
      <c r="AA166" s="220" t="s">
        <v>2096</v>
      </c>
      <c r="AB166" s="220" t="s">
        <v>2097</v>
      </c>
      <c r="AC166" s="220" t="s">
        <v>2095</v>
      </c>
      <c r="AD166" s="220" t="s">
        <v>2095</v>
      </c>
      <c r="AE166" s="212"/>
      <c r="AF166" s="220" t="s">
        <v>2095</v>
      </c>
      <c r="AG166" s="212" t="s">
        <v>2098</v>
      </c>
      <c r="AH166" s="221" t="s">
        <v>2095</v>
      </c>
      <c r="AI166" s="222">
        <v>4</v>
      </c>
      <c r="AJ166" s="212" t="s">
        <v>2099</v>
      </c>
      <c r="AK166" s="223"/>
      <c r="AL166" s="212">
        <v>197</v>
      </c>
      <c r="AM166" s="212">
        <v>1</v>
      </c>
      <c r="AN166" s="212">
        <v>9</v>
      </c>
      <c r="AO166" s="224">
        <v>1.178500854689394</v>
      </c>
      <c r="AP166" s="212" t="s">
        <v>2318</v>
      </c>
      <c r="AQ166" s="225"/>
    </row>
    <row r="167" spans="1:43" s="226" customFormat="1" hidden="1" x14ac:dyDescent="0.35">
      <c r="A167" s="210">
        <v>31</v>
      </c>
      <c r="B167" s="210" t="s">
        <v>57</v>
      </c>
      <c r="C167" s="210" t="s">
        <v>67</v>
      </c>
      <c r="D167" s="210" t="s">
        <v>2497</v>
      </c>
      <c r="E167" s="210" t="s">
        <v>70</v>
      </c>
      <c r="F167" s="211" t="s">
        <v>2611</v>
      </c>
      <c r="G167" s="210">
        <v>3</v>
      </c>
      <c r="H167" s="212"/>
      <c r="I167" s="215"/>
      <c r="J167" s="213" t="s">
        <v>36</v>
      </c>
      <c r="K167" s="214" t="s">
        <v>37</v>
      </c>
      <c r="L167" s="212">
        <v>1981</v>
      </c>
      <c r="M167" s="215">
        <v>164</v>
      </c>
      <c r="N167" s="215"/>
      <c r="O167" s="215">
        <v>210</v>
      </c>
      <c r="P167" s="212"/>
      <c r="Q167" s="212"/>
      <c r="R167" s="216">
        <v>1</v>
      </c>
      <c r="S167" s="212"/>
      <c r="T167" s="201" t="s">
        <v>2095</v>
      </c>
      <c r="U167" s="217"/>
      <c r="V167" s="212">
        <v>556</v>
      </c>
      <c r="W167" s="218">
        <v>278</v>
      </c>
      <c r="X167" s="212">
        <v>40</v>
      </c>
      <c r="Y167" s="212">
        <f t="shared" si="2"/>
        <v>480</v>
      </c>
      <c r="Z167" s="219"/>
      <c r="AA167" s="220" t="s">
        <v>2096</v>
      </c>
      <c r="AB167" s="220" t="s">
        <v>2097</v>
      </c>
      <c r="AC167" s="220" t="s">
        <v>2095</v>
      </c>
      <c r="AD167" s="220" t="s">
        <v>2095</v>
      </c>
      <c r="AE167" s="212"/>
      <c r="AF167" s="220" t="s">
        <v>2095</v>
      </c>
      <c r="AG167" s="212" t="s">
        <v>2098</v>
      </c>
      <c r="AH167" s="221" t="s">
        <v>2095</v>
      </c>
      <c r="AI167" s="222">
        <v>4</v>
      </c>
      <c r="AJ167" s="212" t="s">
        <v>2099</v>
      </c>
      <c r="AK167" s="223"/>
      <c r="AL167" s="212">
        <v>109</v>
      </c>
      <c r="AM167" s="212">
        <v>0</v>
      </c>
      <c r="AN167" s="212">
        <v>4</v>
      </c>
      <c r="AO167" s="224">
        <v>0.72874468128408898</v>
      </c>
      <c r="AP167" s="212" t="s">
        <v>2498</v>
      </c>
      <c r="AQ167" s="225"/>
    </row>
    <row r="168" spans="1:43" s="226" customFormat="1" ht="43.5" hidden="1" x14ac:dyDescent="0.35">
      <c r="A168" s="240">
        <v>31</v>
      </c>
      <c r="B168" s="210" t="s">
        <v>57</v>
      </c>
      <c r="C168" s="210" t="s">
        <v>71</v>
      </c>
      <c r="D168" s="210" t="s">
        <v>2612</v>
      </c>
      <c r="E168" s="210" t="s">
        <v>74</v>
      </c>
      <c r="F168" s="211" t="s">
        <v>2613</v>
      </c>
      <c r="G168" s="210"/>
      <c r="H168" s="212"/>
      <c r="I168" s="215"/>
      <c r="J168" s="213" t="s">
        <v>36</v>
      </c>
      <c r="K168" s="214" t="s">
        <v>37</v>
      </c>
      <c r="L168" s="212">
        <v>1936</v>
      </c>
      <c r="M168" s="215">
        <v>375</v>
      </c>
      <c r="N168" s="215"/>
      <c r="O168" s="215">
        <v>509</v>
      </c>
      <c r="P168" s="212"/>
      <c r="Q168" s="212"/>
      <c r="R168" s="216">
        <v>0.96491228070175439</v>
      </c>
      <c r="S168" s="212"/>
      <c r="T168" s="201" t="s">
        <v>2095</v>
      </c>
      <c r="U168" s="217"/>
      <c r="V168" s="212">
        <v>1018</v>
      </c>
      <c r="W168" s="218">
        <v>509</v>
      </c>
      <c r="X168" s="212">
        <v>58</v>
      </c>
      <c r="Y168" s="212">
        <f t="shared" si="2"/>
        <v>696</v>
      </c>
      <c r="Z168" s="219"/>
      <c r="AA168" s="220" t="s">
        <v>2171</v>
      </c>
      <c r="AB168" s="220" t="s">
        <v>2095</v>
      </c>
      <c r="AC168" s="220" t="s">
        <v>2117</v>
      </c>
      <c r="AD168" s="220" t="s">
        <v>2095</v>
      </c>
      <c r="AE168" s="212"/>
      <c r="AF168" s="220" t="s">
        <v>2095</v>
      </c>
      <c r="AG168" s="212" t="s">
        <v>2098</v>
      </c>
      <c r="AH168" s="221" t="s">
        <v>2095</v>
      </c>
      <c r="AI168" s="222">
        <v>4</v>
      </c>
      <c r="AJ168" s="212" t="s">
        <v>2099</v>
      </c>
      <c r="AK168" s="223"/>
      <c r="AL168" s="212">
        <v>109</v>
      </c>
      <c r="AM168" s="212">
        <v>0</v>
      </c>
      <c r="AN168" s="212">
        <v>6</v>
      </c>
      <c r="AO168" s="224">
        <v>2.5560295367802839</v>
      </c>
      <c r="AP168" s="212" t="s">
        <v>2380</v>
      </c>
      <c r="AQ168" s="225"/>
    </row>
    <row r="169" spans="1:43" s="226" customFormat="1" hidden="1" x14ac:dyDescent="0.35">
      <c r="A169" s="210">
        <v>31</v>
      </c>
      <c r="B169" s="210" t="s">
        <v>57</v>
      </c>
      <c r="C169" s="210" t="s">
        <v>97</v>
      </c>
      <c r="D169" s="210" t="s">
        <v>2378</v>
      </c>
      <c r="E169" s="210" t="s">
        <v>100</v>
      </c>
      <c r="F169" s="211" t="s">
        <v>2499</v>
      </c>
      <c r="G169" s="210">
        <v>3</v>
      </c>
      <c r="H169" s="212"/>
      <c r="I169" s="215"/>
      <c r="J169" s="213" t="s">
        <v>62</v>
      </c>
      <c r="K169" s="214" t="s">
        <v>37</v>
      </c>
      <c r="L169" s="212">
        <v>1998</v>
      </c>
      <c r="M169" s="215">
        <v>450</v>
      </c>
      <c r="N169" s="215"/>
      <c r="O169" s="215">
        <v>325</v>
      </c>
      <c r="P169" s="212"/>
      <c r="Q169" s="212" t="s">
        <v>2106</v>
      </c>
      <c r="R169" s="216">
        <v>1</v>
      </c>
      <c r="S169" s="212"/>
      <c r="T169" s="198" t="s">
        <v>2095</v>
      </c>
      <c r="U169" s="217"/>
      <c r="V169" s="212">
        <v>650</v>
      </c>
      <c r="W169" s="218">
        <v>325</v>
      </c>
      <c r="X169" s="212">
        <v>37</v>
      </c>
      <c r="Y169" s="212">
        <f t="shared" si="2"/>
        <v>444</v>
      </c>
      <c r="Z169" s="219"/>
      <c r="AA169" s="220" t="s">
        <v>2096</v>
      </c>
      <c r="AB169" s="220" t="s">
        <v>2097</v>
      </c>
      <c r="AC169" s="220" t="s">
        <v>2095</v>
      </c>
      <c r="AD169" s="220" t="s">
        <v>2095</v>
      </c>
      <c r="AE169" s="212"/>
      <c r="AF169" s="220" t="s">
        <v>2095</v>
      </c>
      <c r="AG169" s="212" t="s">
        <v>2098</v>
      </c>
      <c r="AH169" s="221" t="s">
        <v>2095</v>
      </c>
      <c r="AI169" s="222">
        <v>4</v>
      </c>
      <c r="AJ169" s="212" t="s">
        <v>2099</v>
      </c>
      <c r="AK169" s="223"/>
      <c r="AL169" s="212">
        <v>109</v>
      </c>
      <c r="AM169" s="212">
        <v>0</v>
      </c>
      <c r="AN169" s="212">
        <v>7</v>
      </c>
      <c r="AO169" s="224">
        <v>1.957015647405284</v>
      </c>
      <c r="AP169" s="212" t="s">
        <v>2380</v>
      </c>
      <c r="AQ169" s="225"/>
    </row>
    <row r="170" spans="1:43" s="226" customFormat="1" ht="29" hidden="1" x14ac:dyDescent="0.35">
      <c r="A170" s="210">
        <v>31</v>
      </c>
      <c r="B170" s="210" t="s">
        <v>57</v>
      </c>
      <c r="C170" s="210" t="s">
        <v>105</v>
      </c>
      <c r="D170" s="210" t="s">
        <v>2614</v>
      </c>
      <c r="E170" s="210" t="s">
        <v>108</v>
      </c>
      <c r="F170" s="211" t="s">
        <v>2615</v>
      </c>
      <c r="G170" s="210"/>
      <c r="H170" s="212"/>
      <c r="I170" s="215"/>
      <c r="J170" s="213" t="s">
        <v>36</v>
      </c>
      <c r="K170" s="214" t="s">
        <v>37</v>
      </c>
      <c r="L170" s="212">
        <v>1971</v>
      </c>
      <c r="M170" s="215">
        <v>600</v>
      </c>
      <c r="N170" s="215"/>
      <c r="O170" s="215">
        <v>450</v>
      </c>
      <c r="P170" s="212"/>
      <c r="Q170" s="212"/>
      <c r="R170" s="216">
        <v>0.6</v>
      </c>
      <c r="S170" s="212"/>
      <c r="T170" s="198" t="s">
        <v>2095</v>
      </c>
      <c r="U170" s="217"/>
      <c r="V170" s="212">
        <v>1327</v>
      </c>
      <c r="W170" s="218">
        <v>663.5</v>
      </c>
      <c r="X170" s="212">
        <v>82</v>
      </c>
      <c r="Y170" s="212">
        <f t="shared" si="2"/>
        <v>984</v>
      </c>
      <c r="Z170" s="219"/>
      <c r="AA170" s="220" t="s">
        <v>2171</v>
      </c>
      <c r="AB170" s="220" t="s">
        <v>2095</v>
      </c>
      <c r="AC170" s="220" t="s">
        <v>2126</v>
      </c>
      <c r="AD170" s="220" t="s">
        <v>2095</v>
      </c>
      <c r="AE170" s="212"/>
      <c r="AF170" s="220" t="s">
        <v>2095</v>
      </c>
      <c r="AG170" s="212" t="s">
        <v>2098</v>
      </c>
      <c r="AH170" s="221" t="s">
        <v>2095</v>
      </c>
      <c r="AI170" s="222">
        <v>4</v>
      </c>
      <c r="AJ170" s="212" t="s">
        <v>2099</v>
      </c>
      <c r="AK170" s="223"/>
      <c r="AL170" s="212">
        <v>109</v>
      </c>
      <c r="AM170" s="212">
        <v>0</v>
      </c>
      <c r="AN170" s="212">
        <v>8</v>
      </c>
      <c r="AO170" s="224">
        <v>0.42417797676136365</v>
      </c>
      <c r="AP170" s="212" t="s">
        <v>2377</v>
      </c>
      <c r="AQ170" s="225"/>
    </row>
    <row r="171" spans="1:43" s="226" customFormat="1" ht="43.5" hidden="1" x14ac:dyDescent="0.35">
      <c r="A171" s="210">
        <v>31</v>
      </c>
      <c r="B171" s="210" t="s">
        <v>57</v>
      </c>
      <c r="C171" s="210" t="s">
        <v>114</v>
      </c>
      <c r="D171" s="210" t="s">
        <v>2616</v>
      </c>
      <c r="E171" s="210" t="s">
        <v>117</v>
      </c>
      <c r="F171" s="211" t="s">
        <v>2617</v>
      </c>
      <c r="G171" s="210"/>
      <c r="H171" s="212"/>
      <c r="I171" s="215"/>
      <c r="J171" s="213" t="s">
        <v>43</v>
      </c>
      <c r="K171" s="214" t="s">
        <v>44</v>
      </c>
      <c r="L171" s="212">
        <v>1972</v>
      </c>
      <c r="M171" s="215">
        <v>700</v>
      </c>
      <c r="N171" s="215"/>
      <c r="O171" s="215">
        <v>1010</v>
      </c>
      <c r="P171" s="212"/>
      <c r="Q171" s="212"/>
      <c r="R171" s="216">
        <v>0.9452054794520548</v>
      </c>
      <c r="S171" s="212"/>
      <c r="T171" s="198" t="s">
        <v>2107</v>
      </c>
      <c r="U171" s="217"/>
      <c r="V171" s="212">
        <v>3564</v>
      </c>
      <c r="W171" s="218">
        <v>1782</v>
      </c>
      <c r="X171" s="212">
        <v>172</v>
      </c>
      <c r="Y171" s="212">
        <f t="shared" si="2"/>
        <v>2064</v>
      </c>
      <c r="Z171" s="219"/>
      <c r="AA171" s="220" t="s">
        <v>2116</v>
      </c>
      <c r="AB171" s="220" t="s">
        <v>2095</v>
      </c>
      <c r="AC171" s="220" t="s">
        <v>2117</v>
      </c>
      <c r="AD171" s="220" t="s">
        <v>2095</v>
      </c>
      <c r="AE171" s="212"/>
      <c r="AF171" s="220" t="s">
        <v>2095</v>
      </c>
      <c r="AG171" s="212" t="s">
        <v>2277</v>
      </c>
      <c r="AH171" s="221" t="s">
        <v>2095</v>
      </c>
      <c r="AI171" s="222">
        <v>4</v>
      </c>
      <c r="AJ171" s="212" t="s">
        <v>2099</v>
      </c>
      <c r="AK171" s="223"/>
      <c r="AL171" s="212">
        <v>109</v>
      </c>
      <c r="AM171" s="212">
        <v>2</v>
      </c>
      <c r="AN171" s="212">
        <v>7</v>
      </c>
      <c r="AO171" s="224">
        <v>0.78882010949621018</v>
      </c>
      <c r="AP171" s="212" t="s">
        <v>2380</v>
      </c>
      <c r="AQ171" s="225"/>
    </row>
    <row r="172" spans="1:43" s="226" customFormat="1" hidden="1" x14ac:dyDescent="0.35">
      <c r="A172" s="210">
        <v>31</v>
      </c>
      <c r="B172" s="210" t="s">
        <v>57</v>
      </c>
      <c r="C172" s="210" t="s">
        <v>130</v>
      </c>
      <c r="D172" s="210" t="s">
        <v>2501</v>
      </c>
      <c r="E172" s="210" t="s">
        <v>134</v>
      </c>
      <c r="F172" s="211" t="s">
        <v>2611</v>
      </c>
      <c r="G172" s="210">
        <v>3</v>
      </c>
      <c r="H172" s="212"/>
      <c r="I172" s="215"/>
      <c r="J172" s="213" t="s">
        <v>36</v>
      </c>
      <c r="K172" s="214" t="s">
        <v>37</v>
      </c>
      <c r="L172" s="212">
        <v>1897</v>
      </c>
      <c r="M172" s="215">
        <v>144</v>
      </c>
      <c r="N172" s="215"/>
      <c r="O172" s="215" t="e">
        <v>#N/A</v>
      </c>
      <c r="P172" s="212"/>
      <c r="Q172" s="212"/>
      <c r="R172" s="216">
        <v>1</v>
      </c>
      <c r="S172" s="212"/>
      <c r="T172" s="198" t="s">
        <v>2095</v>
      </c>
      <c r="U172" s="217"/>
      <c r="V172" s="212">
        <v>313</v>
      </c>
      <c r="W172" s="218">
        <v>156.5</v>
      </c>
      <c r="X172" s="212">
        <v>23</v>
      </c>
      <c r="Y172" s="212">
        <f t="shared" si="2"/>
        <v>276</v>
      </c>
      <c r="Z172" s="219"/>
      <c r="AA172" s="220" t="s">
        <v>2096</v>
      </c>
      <c r="AB172" s="220" t="s">
        <v>2097</v>
      </c>
      <c r="AC172" s="220" t="s">
        <v>2095</v>
      </c>
      <c r="AD172" s="220" t="s">
        <v>2095</v>
      </c>
      <c r="AE172" s="212"/>
      <c r="AF172" s="220" t="s">
        <v>2095</v>
      </c>
      <c r="AG172" s="212" t="s">
        <v>2098</v>
      </c>
      <c r="AH172" s="221" t="s">
        <v>2095</v>
      </c>
      <c r="AI172" s="222">
        <v>4</v>
      </c>
      <c r="AJ172" s="212" t="s">
        <v>2099</v>
      </c>
      <c r="AK172" s="223"/>
      <c r="AL172" s="212">
        <v>109</v>
      </c>
      <c r="AM172" s="212">
        <v>2</v>
      </c>
      <c r="AN172" s="212">
        <v>18</v>
      </c>
      <c r="AO172" s="224">
        <v>0.77427435037121017</v>
      </c>
      <c r="AP172" s="212" t="s">
        <v>2498</v>
      </c>
      <c r="AQ172" s="225"/>
    </row>
    <row r="173" spans="1:43" s="226" customFormat="1" ht="29" x14ac:dyDescent="0.35">
      <c r="A173" s="210">
        <v>21</v>
      </c>
      <c r="B173" s="210" t="s">
        <v>29</v>
      </c>
      <c r="C173" s="210" t="s">
        <v>602</v>
      </c>
      <c r="D173" s="210" t="s">
        <v>2696</v>
      </c>
      <c r="E173" s="210" t="s">
        <v>606</v>
      </c>
      <c r="F173" s="211" t="s">
        <v>2697</v>
      </c>
      <c r="G173" s="210"/>
      <c r="H173" s="212" t="s">
        <v>2105</v>
      </c>
      <c r="I173" s="215"/>
      <c r="J173" s="213" t="s">
        <v>62</v>
      </c>
      <c r="K173" s="214" t="s">
        <v>37</v>
      </c>
      <c r="L173" s="212">
        <v>1997</v>
      </c>
      <c r="M173" s="215">
        <v>240</v>
      </c>
      <c r="N173" s="215"/>
      <c r="O173" s="215">
        <v>180</v>
      </c>
      <c r="P173" s="212"/>
      <c r="Q173" s="212"/>
      <c r="R173" s="216">
        <v>1</v>
      </c>
      <c r="S173" s="212"/>
      <c r="T173" s="201" t="s">
        <v>2095</v>
      </c>
      <c r="U173" s="217"/>
      <c r="V173" s="212">
        <v>529</v>
      </c>
      <c r="W173" s="218">
        <v>264.5</v>
      </c>
      <c r="X173" s="212">
        <v>38</v>
      </c>
      <c r="Y173" s="212">
        <f t="shared" si="2"/>
        <v>456</v>
      </c>
      <c r="Z173" s="219"/>
      <c r="AA173" s="220" t="s">
        <v>2116</v>
      </c>
      <c r="AB173" s="220" t="s">
        <v>2095</v>
      </c>
      <c r="AC173" s="220" t="s">
        <v>2126</v>
      </c>
      <c r="AD173" s="220" t="s">
        <v>2095</v>
      </c>
      <c r="AE173" s="212"/>
      <c r="AF173" s="220" t="s">
        <v>2095</v>
      </c>
      <c r="AG173" s="228" t="s">
        <v>2095</v>
      </c>
      <c r="AH173" s="221" t="s">
        <v>2095</v>
      </c>
      <c r="AI173" s="222">
        <v>2</v>
      </c>
      <c r="AJ173" s="212" t="s">
        <v>2095</v>
      </c>
      <c r="AK173" s="223"/>
      <c r="AL173" s="212">
        <v>89</v>
      </c>
      <c r="AM173" s="212">
        <v>3</v>
      </c>
      <c r="AN173" s="212">
        <v>6</v>
      </c>
      <c r="AO173" s="224">
        <v>0.87433109191287683</v>
      </c>
      <c r="AP173" s="212" t="s">
        <v>2298</v>
      </c>
      <c r="AQ173" s="225"/>
    </row>
    <row r="174" spans="1:43" s="226" customFormat="1" hidden="1" x14ac:dyDescent="0.35">
      <c r="A174" s="210">
        <v>5</v>
      </c>
      <c r="B174" s="210" t="s">
        <v>1649</v>
      </c>
      <c r="C174" s="210" t="s">
        <v>1770</v>
      </c>
      <c r="D174" s="210" t="s">
        <v>2622</v>
      </c>
      <c r="E174" s="220" t="s">
        <v>1774</v>
      </c>
      <c r="F174" s="211" t="s">
        <v>2623</v>
      </c>
      <c r="G174" s="220"/>
      <c r="H174" s="212" t="s">
        <v>2168</v>
      </c>
      <c r="I174" s="215"/>
      <c r="J174" s="213" t="s">
        <v>36</v>
      </c>
      <c r="K174" s="214" t="s">
        <v>37</v>
      </c>
      <c r="L174" s="212">
        <v>1975</v>
      </c>
      <c r="M174" s="215">
        <v>600</v>
      </c>
      <c r="N174" s="215"/>
      <c r="O174" s="215">
        <v>360</v>
      </c>
      <c r="P174" s="212"/>
      <c r="Q174" s="212"/>
      <c r="R174" s="216">
        <v>0.81818181818181823</v>
      </c>
      <c r="S174" s="212"/>
      <c r="T174" s="201" t="s">
        <v>2095</v>
      </c>
      <c r="U174" s="217"/>
      <c r="V174" s="212">
        <v>1482</v>
      </c>
      <c r="W174" s="218">
        <v>741</v>
      </c>
      <c r="X174" s="212">
        <v>77</v>
      </c>
      <c r="Y174" s="212">
        <f t="shared" si="2"/>
        <v>924</v>
      </c>
      <c r="Z174" s="219"/>
      <c r="AA174" s="220" t="s">
        <v>2125</v>
      </c>
      <c r="AB174" s="220" t="s">
        <v>2095</v>
      </c>
      <c r="AC174" s="220" t="s">
        <v>2095</v>
      </c>
      <c r="AD174" s="220" t="s">
        <v>2095</v>
      </c>
      <c r="AE174" s="212"/>
      <c r="AF174" s="220" t="s">
        <v>2129</v>
      </c>
      <c r="AG174" s="212" t="s">
        <v>2098</v>
      </c>
      <c r="AH174" s="221" t="s">
        <v>2095</v>
      </c>
      <c r="AI174" s="222">
        <v>3</v>
      </c>
      <c r="AJ174" s="212" t="s">
        <v>2099</v>
      </c>
      <c r="AK174" s="223"/>
      <c r="AL174" s="212">
        <v>318</v>
      </c>
      <c r="AM174" s="212">
        <v>2</v>
      </c>
      <c r="AN174" s="212">
        <v>10</v>
      </c>
      <c r="AO174" s="224">
        <v>0.97891846825946971</v>
      </c>
      <c r="AP174" s="212" t="s">
        <v>2473</v>
      </c>
      <c r="AQ174" s="225"/>
    </row>
    <row r="175" spans="1:43" s="226" customFormat="1" ht="29" hidden="1" x14ac:dyDescent="0.35">
      <c r="A175" s="210">
        <v>5</v>
      </c>
      <c r="B175" s="210" t="s">
        <v>1649</v>
      </c>
      <c r="C175" s="210" t="s">
        <v>1785</v>
      </c>
      <c r="D175" s="210" t="s">
        <v>2624</v>
      </c>
      <c r="E175" s="220" t="s">
        <v>1789</v>
      </c>
      <c r="F175" s="211" t="s">
        <v>2518</v>
      </c>
      <c r="G175" s="220"/>
      <c r="H175" s="212" t="s">
        <v>2124</v>
      </c>
      <c r="I175" s="215"/>
      <c r="J175" s="213" t="s">
        <v>36</v>
      </c>
      <c r="K175" s="214" t="s">
        <v>37</v>
      </c>
      <c r="L175" s="212">
        <v>1966</v>
      </c>
      <c r="M175" s="215">
        <v>611</v>
      </c>
      <c r="N175" s="215"/>
      <c r="O175" s="215">
        <v>500</v>
      </c>
      <c r="P175" s="212"/>
      <c r="Q175" s="212"/>
      <c r="R175" s="216">
        <v>1</v>
      </c>
      <c r="S175" s="212"/>
      <c r="T175" s="201" t="s">
        <v>2095</v>
      </c>
      <c r="U175" s="217"/>
      <c r="V175" s="212">
        <v>1342</v>
      </c>
      <c r="W175" s="218">
        <v>671</v>
      </c>
      <c r="X175" s="212">
        <v>63</v>
      </c>
      <c r="Y175" s="212">
        <f t="shared" si="2"/>
        <v>756</v>
      </c>
      <c r="Z175" s="219"/>
      <c r="AA175" s="220" t="s">
        <v>2620</v>
      </c>
      <c r="AB175" s="220" t="s">
        <v>2095</v>
      </c>
      <c r="AC175" s="220" t="s">
        <v>2095</v>
      </c>
      <c r="AD175" s="220" t="s">
        <v>2095</v>
      </c>
      <c r="AE175" s="212"/>
      <c r="AF175" s="220" t="s">
        <v>2129</v>
      </c>
      <c r="AG175" s="212" t="s">
        <v>2098</v>
      </c>
      <c r="AH175" s="221" t="s">
        <v>2095</v>
      </c>
      <c r="AI175" s="222">
        <v>3</v>
      </c>
      <c r="AJ175" s="212" t="s">
        <v>2099</v>
      </c>
      <c r="AK175" s="223"/>
      <c r="AL175" s="212">
        <v>318</v>
      </c>
      <c r="AM175" s="212">
        <v>2</v>
      </c>
      <c r="AN175" s="212">
        <v>24</v>
      </c>
      <c r="AO175" s="224">
        <v>0.30712736927651324</v>
      </c>
      <c r="AP175" s="212" t="s">
        <v>2162</v>
      </c>
      <c r="AQ175" s="225"/>
    </row>
    <row r="176" spans="1:43" s="226" customFormat="1" ht="29" hidden="1" x14ac:dyDescent="0.35">
      <c r="A176" s="210">
        <v>6</v>
      </c>
      <c r="B176" s="210" t="s">
        <v>1649</v>
      </c>
      <c r="C176" s="210" t="s">
        <v>1729</v>
      </c>
      <c r="D176" s="210" t="s">
        <v>2625</v>
      </c>
      <c r="E176" s="220" t="s">
        <v>1733</v>
      </c>
      <c r="F176" s="211" t="s">
        <v>2395</v>
      </c>
      <c r="G176" s="220"/>
      <c r="H176" s="212" t="s">
        <v>2168</v>
      </c>
      <c r="I176" s="215"/>
      <c r="J176" s="213" t="s">
        <v>62</v>
      </c>
      <c r="K176" s="214" t="s">
        <v>37</v>
      </c>
      <c r="L176" s="212">
        <v>1992</v>
      </c>
      <c r="M176" s="215">
        <v>205</v>
      </c>
      <c r="N176" s="215"/>
      <c r="O176" s="215">
        <v>475</v>
      </c>
      <c r="P176" s="212"/>
      <c r="Q176" s="212"/>
      <c r="R176" s="216">
        <v>1</v>
      </c>
      <c r="S176" s="212"/>
      <c r="T176" s="201" t="s">
        <v>2095</v>
      </c>
      <c r="U176" s="217"/>
      <c r="V176" s="212">
        <v>447</v>
      </c>
      <c r="W176" s="218">
        <v>223.5</v>
      </c>
      <c r="X176" s="212">
        <v>23</v>
      </c>
      <c r="Y176" s="212">
        <f t="shared" si="2"/>
        <v>276</v>
      </c>
      <c r="Z176" s="219"/>
      <c r="AA176" s="220" t="s">
        <v>2116</v>
      </c>
      <c r="AB176" s="220" t="s">
        <v>2095</v>
      </c>
      <c r="AC176" s="220" t="s">
        <v>2095</v>
      </c>
      <c r="AD176" s="220" t="s">
        <v>2095</v>
      </c>
      <c r="AE176" s="212"/>
      <c r="AF176" s="220" t="s">
        <v>2095</v>
      </c>
      <c r="AG176" s="212" t="s">
        <v>2098</v>
      </c>
      <c r="AH176" s="221" t="s">
        <v>2095</v>
      </c>
      <c r="AI176" s="222">
        <v>3</v>
      </c>
      <c r="AJ176" s="212" t="s">
        <v>2099</v>
      </c>
      <c r="AK176" s="223"/>
      <c r="AL176" s="212">
        <v>227</v>
      </c>
      <c r="AM176" s="212">
        <v>4</v>
      </c>
      <c r="AN176" s="212">
        <v>13</v>
      </c>
      <c r="AO176" s="224">
        <v>0.24294707389583142</v>
      </c>
      <c r="AP176" s="212" t="s">
        <v>2173</v>
      </c>
      <c r="AQ176" s="225"/>
    </row>
    <row r="177" spans="1:43" s="226" customFormat="1" ht="29" hidden="1" x14ac:dyDescent="0.35">
      <c r="A177" s="210">
        <v>10</v>
      </c>
      <c r="B177" s="210" t="s">
        <v>1083</v>
      </c>
      <c r="C177" s="210" t="s">
        <v>1323</v>
      </c>
      <c r="D177" s="210" t="s">
        <v>2626</v>
      </c>
      <c r="E177" s="220" t="s">
        <v>1326</v>
      </c>
      <c r="F177" s="211" t="s">
        <v>2489</v>
      </c>
      <c r="G177" s="220"/>
      <c r="H177" s="212" t="s">
        <v>2168</v>
      </c>
      <c r="I177" s="215"/>
      <c r="J177" s="213" t="s">
        <v>62</v>
      </c>
      <c r="K177" s="214" t="s">
        <v>37</v>
      </c>
      <c r="L177" s="212">
        <v>1999</v>
      </c>
      <c r="M177" s="215">
        <v>220</v>
      </c>
      <c r="N177" s="215"/>
      <c r="O177" s="215">
        <v>360</v>
      </c>
      <c r="P177" s="212"/>
      <c r="Q177" s="212"/>
      <c r="R177" s="216">
        <v>1</v>
      </c>
      <c r="S177" s="212"/>
      <c r="T177" s="201" t="s">
        <v>2107</v>
      </c>
      <c r="U177" s="217"/>
      <c r="V177" s="212">
        <v>470</v>
      </c>
      <c r="W177" s="218">
        <v>235</v>
      </c>
      <c r="X177" s="212">
        <v>30</v>
      </c>
      <c r="Y177" s="212">
        <f t="shared" si="2"/>
        <v>360</v>
      </c>
      <c r="Z177" s="219"/>
      <c r="AA177" s="220" t="s">
        <v>2171</v>
      </c>
      <c r="AB177" s="220" t="s">
        <v>2095</v>
      </c>
      <c r="AC177" s="220" t="s">
        <v>2095</v>
      </c>
      <c r="AD177" s="220" t="s">
        <v>2095</v>
      </c>
      <c r="AE177" s="212"/>
      <c r="AF177" s="220" t="s">
        <v>2095</v>
      </c>
      <c r="AG177" s="212" t="s">
        <v>2098</v>
      </c>
      <c r="AH177" s="221" t="s">
        <v>2095</v>
      </c>
      <c r="AI177" s="222">
        <v>3</v>
      </c>
      <c r="AJ177" s="212" t="s">
        <v>2099</v>
      </c>
      <c r="AK177" s="223"/>
      <c r="AL177" s="212">
        <v>822</v>
      </c>
      <c r="AM177" s="212">
        <v>1</v>
      </c>
      <c r="AN177" s="212">
        <v>16</v>
      </c>
      <c r="AO177" s="224">
        <v>0.3801701445473466</v>
      </c>
      <c r="AP177" s="212" t="s">
        <v>2215</v>
      </c>
      <c r="AQ177" s="225"/>
    </row>
    <row r="178" spans="1:43" s="226" customFormat="1" hidden="1" x14ac:dyDescent="0.35">
      <c r="A178" s="210">
        <v>12</v>
      </c>
      <c r="B178" s="210" t="s">
        <v>1083</v>
      </c>
      <c r="C178" s="210" t="s">
        <v>1167</v>
      </c>
      <c r="D178" s="210" t="s">
        <v>2627</v>
      </c>
      <c r="E178" s="220" t="s">
        <v>1171</v>
      </c>
      <c r="F178" s="211" t="s">
        <v>2406</v>
      </c>
      <c r="G178" s="220"/>
      <c r="H178" s="212"/>
      <c r="I178" s="215"/>
      <c r="J178" s="213" t="s">
        <v>62</v>
      </c>
      <c r="K178" s="214" t="s">
        <v>37</v>
      </c>
      <c r="L178" s="212">
        <v>1915</v>
      </c>
      <c r="M178" s="215">
        <v>170</v>
      </c>
      <c r="N178" s="215"/>
      <c r="O178" s="215">
        <v>180</v>
      </c>
      <c r="P178" s="212"/>
      <c r="Q178" s="212"/>
      <c r="R178" s="216">
        <v>1</v>
      </c>
      <c r="S178" s="212"/>
      <c r="T178" s="201" t="s">
        <v>2107</v>
      </c>
      <c r="U178" s="217"/>
      <c r="V178" s="212">
        <v>574</v>
      </c>
      <c r="W178" s="218">
        <v>287</v>
      </c>
      <c r="X178" s="212">
        <v>30</v>
      </c>
      <c r="Y178" s="212">
        <f t="shared" si="2"/>
        <v>360</v>
      </c>
      <c r="Z178" s="219"/>
      <c r="AA178" s="220" t="s">
        <v>2116</v>
      </c>
      <c r="AB178" s="220" t="s">
        <v>2095</v>
      </c>
      <c r="AC178" s="220" t="s">
        <v>2095</v>
      </c>
      <c r="AD178" s="220" t="s">
        <v>2095</v>
      </c>
      <c r="AE178" s="212"/>
      <c r="AF178" s="220" t="s">
        <v>2095</v>
      </c>
      <c r="AG178" s="212" t="s">
        <v>2277</v>
      </c>
      <c r="AH178" s="221" t="s">
        <v>2095</v>
      </c>
      <c r="AI178" s="222">
        <v>3</v>
      </c>
      <c r="AJ178" s="212" t="s">
        <v>2099</v>
      </c>
      <c r="AK178" s="223"/>
      <c r="AL178" s="212">
        <v>650</v>
      </c>
      <c r="AM178" s="212">
        <v>2</v>
      </c>
      <c r="AN178" s="212">
        <v>9</v>
      </c>
      <c r="AO178" s="224">
        <v>1.1570118049015152</v>
      </c>
      <c r="AP178" s="212" t="s">
        <v>2215</v>
      </c>
      <c r="AQ178" s="225"/>
    </row>
    <row r="179" spans="1:43" s="226" customFormat="1" hidden="1" x14ac:dyDescent="0.35">
      <c r="A179" s="210">
        <v>17</v>
      </c>
      <c r="B179" s="210" t="s">
        <v>29</v>
      </c>
      <c r="C179" s="210" t="s">
        <v>785</v>
      </c>
      <c r="D179" s="210" t="s">
        <v>2500</v>
      </c>
      <c r="E179" s="210" t="s">
        <v>789</v>
      </c>
      <c r="F179" s="211" t="s">
        <v>2427</v>
      </c>
      <c r="G179" s="210">
        <v>3</v>
      </c>
      <c r="H179" s="212" t="s">
        <v>2105</v>
      </c>
      <c r="I179" s="215"/>
      <c r="J179" s="213" t="s">
        <v>62</v>
      </c>
      <c r="K179" s="214" t="s">
        <v>37</v>
      </c>
      <c r="L179" s="212">
        <v>1996</v>
      </c>
      <c r="M179" s="215">
        <v>321</v>
      </c>
      <c r="N179" s="215"/>
      <c r="O179" s="215">
        <v>188</v>
      </c>
      <c r="P179" s="212"/>
      <c r="Q179" s="212"/>
      <c r="R179" s="216">
        <v>1</v>
      </c>
      <c r="S179" s="212"/>
      <c r="T179" s="201" t="s">
        <v>2107</v>
      </c>
      <c r="U179" s="217"/>
      <c r="V179" s="212">
        <v>506</v>
      </c>
      <c r="W179" s="218">
        <v>253</v>
      </c>
      <c r="X179" s="212">
        <v>39</v>
      </c>
      <c r="Y179" s="212">
        <f t="shared" si="2"/>
        <v>468</v>
      </c>
      <c r="Z179" s="219"/>
      <c r="AA179" s="220" t="s">
        <v>2096</v>
      </c>
      <c r="AB179" s="220" t="s">
        <v>2097</v>
      </c>
      <c r="AC179" s="220" t="s">
        <v>2095</v>
      </c>
      <c r="AD179" s="220" t="s">
        <v>2095</v>
      </c>
      <c r="AE179" s="212"/>
      <c r="AF179" s="220" t="s">
        <v>2129</v>
      </c>
      <c r="AG179" s="212" t="s">
        <v>2098</v>
      </c>
      <c r="AH179" s="221" t="s">
        <v>2095</v>
      </c>
      <c r="AI179" s="222">
        <v>3</v>
      </c>
      <c r="AJ179" s="212" t="s">
        <v>2099</v>
      </c>
      <c r="AK179" s="223"/>
      <c r="AL179" s="212">
        <v>496</v>
      </c>
      <c r="AM179" s="212">
        <v>6</v>
      </c>
      <c r="AN179" s="212">
        <v>8</v>
      </c>
      <c r="AO179" s="224">
        <v>1.1951275087481041</v>
      </c>
      <c r="AP179" s="212" t="s">
        <v>2260</v>
      </c>
      <c r="AQ179" s="225"/>
    </row>
    <row r="180" spans="1:43" s="226" customFormat="1" hidden="1" x14ac:dyDescent="0.35">
      <c r="A180" s="210">
        <v>18</v>
      </c>
      <c r="B180" s="210" t="s">
        <v>29</v>
      </c>
      <c r="C180" s="210" t="s">
        <v>717</v>
      </c>
      <c r="D180" s="210" t="s">
        <v>2281</v>
      </c>
      <c r="E180" s="210" t="s">
        <v>720</v>
      </c>
      <c r="F180" s="211" t="s">
        <v>2442</v>
      </c>
      <c r="G180" s="210">
        <v>3</v>
      </c>
      <c r="H180" s="212" t="s">
        <v>2148</v>
      </c>
      <c r="I180" s="215"/>
      <c r="J180" s="213" t="s">
        <v>36</v>
      </c>
      <c r="K180" s="214" t="s">
        <v>37</v>
      </c>
      <c r="L180" s="212">
        <v>1907</v>
      </c>
      <c r="M180" s="215">
        <v>448</v>
      </c>
      <c r="N180" s="215"/>
      <c r="O180" s="215">
        <v>285</v>
      </c>
      <c r="P180" s="212"/>
      <c r="Q180" s="212"/>
      <c r="R180" s="216">
        <v>0.97959183673469385</v>
      </c>
      <c r="S180" s="212"/>
      <c r="T180" s="201" t="s">
        <v>2107</v>
      </c>
      <c r="U180" s="217"/>
      <c r="V180" s="212">
        <v>759</v>
      </c>
      <c r="W180" s="218">
        <v>379.5</v>
      </c>
      <c r="X180" s="212">
        <v>55</v>
      </c>
      <c r="Y180" s="212">
        <f t="shared" si="2"/>
        <v>660</v>
      </c>
      <c r="Z180" s="219"/>
      <c r="AA180" s="220" t="s">
        <v>2096</v>
      </c>
      <c r="AB180" s="220" t="s">
        <v>2097</v>
      </c>
      <c r="AC180" s="220" t="s">
        <v>2095</v>
      </c>
      <c r="AD180" s="220" t="s">
        <v>2095</v>
      </c>
      <c r="AE180" s="212"/>
      <c r="AF180" s="220" t="s">
        <v>2129</v>
      </c>
      <c r="AG180" s="212" t="s">
        <v>2098</v>
      </c>
      <c r="AH180" s="221" t="s">
        <v>2095</v>
      </c>
      <c r="AI180" s="222">
        <v>3</v>
      </c>
      <c r="AJ180" s="212" t="s">
        <v>2099</v>
      </c>
      <c r="AK180" s="223"/>
      <c r="AL180" s="212">
        <v>219</v>
      </c>
      <c r="AM180" s="212">
        <v>1</v>
      </c>
      <c r="AN180" s="212">
        <v>5</v>
      </c>
      <c r="AO180" s="224">
        <v>0.87310759233333335</v>
      </c>
      <c r="AP180" s="212" t="s">
        <v>2280</v>
      </c>
      <c r="AQ180" s="225"/>
    </row>
    <row r="181" spans="1:43" s="226" customFormat="1" ht="29" hidden="1" x14ac:dyDescent="0.35">
      <c r="A181" s="210">
        <v>17</v>
      </c>
      <c r="B181" s="210" t="s">
        <v>29</v>
      </c>
      <c r="C181" s="210" t="s">
        <v>797</v>
      </c>
      <c r="D181" s="210" t="s">
        <v>2502</v>
      </c>
      <c r="E181" s="210" t="s">
        <v>800</v>
      </c>
      <c r="F181" s="211" t="s">
        <v>2427</v>
      </c>
      <c r="G181" s="210">
        <v>3</v>
      </c>
      <c r="H181" s="212"/>
      <c r="I181" s="215"/>
      <c r="J181" s="213" t="s">
        <v>55</v>
      </c>
      <c r="K181" s="214" t="s">
        <v>44</v>
      </c>
      <c r="L181" s="212">
        <v>1959</v>
      </c>
      <c r="M181" s="215">
        <v>410</v>
      </c>
      <c r="N181" s="215"/>
      <c r="O181" s="215">
        <v>380</v>
      </c>
      <c r="P181" s="212"/>
      <c r="Q181" s="212" t="s">
        <v>2106</v>
      </c>
      <c r="R181" s="216">
        <v>0.48</v>
      </c>
      <c r="S181" s="212"/>
      <c r="T181" s="201" t="s">
        <v>2095</v>
      </c>
      <c r="U181" s="217"/>
      <c r="V181" s="212">
        <v>721</v>
      </c>
      <c r="W181" s="218">
        <v>360.5</v>
      </c>
      <c r="X181" s="212">
        <v>45</v>
      </c>
      <c r="Y181" s="212">
        <f t="shared" si="2"/>
        <v>540</v>
      </c>
      <c r="Z181" s="219"/>
      <c r="AA181" s="220" t="s">
        <v>2096</v>
      </c>
      <c r="AB181" s="220" t="s">
        <v>2097</v>
      </c>
      <c r="AC181" s="220" t="s">
        <v>2126</v>
      </c>
      <c r="AD181" s="220" t="s">
        <v>2095</v>
      </c>
      <c r="AE181" s="212"/>
      <c r="AF181" s="220" t="s">
        <v>2095</v>
      </c>
      <c r="AG181" s="212" t="s">
        <v>2098</v>
      </c>
      <c r="AH181" s="221" t="s">
        <v>2095</v>
      </c>
      <c r="AI181" s="222">
        <v>5</v>
      </c>
      <c r="AJ181" s="212" t="s">
        <v>2099</v>
      </c>
      <c r="AK181" s="223"/>
      <c r="AL181" s="212">
        <v>496</v>
      </c>
      <c r="AM181" s="212">
        <v>2</v>
      </c>
      <c r="AN181" s="212">
        <v>7</v>
      </c>
      <c r="AO181" s="224">
        <v>0.3909017557575758</v>
      </c>
      <c r="AP181" s="212" t="s">
        <v>2270</v>
      </c>
      <c r="AQ181" s="225"/>
    </row>
    <row r="182" spans="1:43" s="226" customFormat="1" hidden="1" x14ac:dyDescent="0.35">
      <c r="A182" s="210">
        <v>18</v>
      </c>
      <c r="B182" s="210" t="s">
        <v>29</v>
      </c>
      <c r="C182" s="210" t="s">
        <v>738</v>
      </c>
      <c r="D182" s="210" t="s">
        <v>2628</v>
      </c>
      <c r="E182" s="210" t="s">
        <v>741</v>
      </c>
      <c r="F182" s="211" t="s">
        <v>2442</v>
      </c>
      <c r="G182" s="210"/>
      <c r="H182" s="212" t="s">
        <v>2105</v>
      </c>
      <c r="I182" s="215"/>
      <c r="J182" s="213" t="s">
        <v>62</v>
      </c>
      <c r="K182" s="214" t="s">
        <v>37</v>
      </c>
      <c r="L182" s="212">
        <v>2009</v>
      </c>
      <c r="M182" s="215">
        <v>169</v>
      </c>
      <c r="N182" s="215"/>
      <c r="O182" s="215" t="e">
        <v>#N/A</v>
      </c>
      <c r="P182" s="212"/>
      <c r="Q182" s="212"/>
      <c r="R182" s="216">
        <v>1</v>
      </c>
      <c r="S182" s="212"/>
      <c r="T182" s="201" t="s">
        <v>2095</v>
      </c>
      <c r="U182" s="217"/>
      <c r="V182" s="212">
        <v>556</v>
      </c>
      <c r="W182" s="218">
        <v>278</v>
      </c>
      <c r="X182" s="212">
        <v>31</v>
      </c>
      <c r="Y182" s="212">
        <f t="shared" si="2"/>
        <v>372</v>
      </c>
      <c r="Z182" s="219"/>
      <c r="AA182" s="220" t="s">
        <v>2171</v>
      </c>
      <c r="AB182" s="220" t="s">
        <v>2095</v>
      </c>
      <c r="AC182" s="220" t="s">
        <v>2095</v>
      </c>
      <c r="AD182" s="220" t="s">
        <v>2095</v>
      </c>
      <c r="AE182" s="212"/>
      <c r="AF182" s="220" t="s">
        <v>2095</v>
      </c>
      <c r="AG182" s="212" t="s">
        <v>2098</v>
      </c>
      <c r="AH182" s="221" t="s">
        <v>2095</v>
      </c>
      <c r="AI182" s="222">
        <v>3</v>
      </c>
      <c r="AJ182" s="212" t="s">
        <v>2099</v>
      </c>
      <c r="AK182" s="223"/>
      <c r="AL182" s="212">
        <v>219</v>
      </c>
      <c r="AM182" s="212">
        <v>1</v>
      </c>
      <c r="AN182" s="212">
        <v>7</v>
      </c>
      <c r="AO182" s="224">
        <v>1.1997947850681818</v>
      </c>
      <c r="AP182" s="212" t="s">
        <v>2280</v>
      </c>
      <c r="AQ182" s="225"/>
    </row>
    <row r="183" spans="1:43" s="226" customFormat="1" hidden="1" x14ac:dyDescent="0.35">
      <c r="A183" s="210">
        <v>20</v>
      </c>
      <c r="B183" s="210" t="s">
        <v>29</v>
      </c>
      <c r="C183" s="210" t="s">
        <v>612</v>
      </c>
      <c r="D183" s="210" t="s">
        <v>2109</v>
      </c>
      <c r="E183" s="210" t="s">
        <v>615</v>
      </c>
      <c r="F183" s="211" t="s">
        <v>2110</v>
      </c>
      <c r="G183" s="210"/>
      <c r="H183" s="212" t="s">
        <v>2105</v>
      </c>
      <c r="I183" s="215"/>
      <c r="J183" s="213" t="s">
        <v>62</v>
      </c>
      <c r="K183" s="214" t="s">
        <v>37</v>
      </c>
      <c r="L183" s="212">
        <v>2002</v>
      </c>
      <c r="M183" s="215">
        <v>265</v>
      </c>
      <c r="N183" s="215"/>
      <c r="O183" s="215">
        <v>200</v>
      </c>
      <c r="P183" s="212"/>
      <c r="Q183" s="212"/>
      <c r="R183" s="216">
        <v>1</v>
      </c>
      <c r="S183" s="212"/>
      <c r="T183" s="201" t="s">
        <v>2095</v>
      </c>
      <c r="U183" s="217"/>
      <c r="V183" s="212">
        <v>645</v>
      </c>
      <c r="W183" s="218">
        <v>322.5</v>
      </c>
      <c r="X183" s="212">
        <v>44</v>
      </c>
      <c r="Y183" s="212">
        <f t="shared" si="2"/>
        <v>528</v>
      </c>
      <c r="Z183" s="219"/>
      <c r="AA183" s="220" t="s">
        <v>2096</v>
      </c>
      <c r="AB183" s="220" t="s">
        <v>2095</v>
      </c>
      <c r="AC183" s="220" t="s">
        <v>2095</v>
      </c>
      <c r="AD183" s="220" t="s">
        <v>2095</v>
      </c>
      <c r="AE183" s="212"/>
      <c r="AF183" s="220" t="s">
        <v>2095</v>
      </c>
      <c r="AG183" s="212" t="s">
        <v>2098</v>
      </c>
      <c r="AH183" s="221" t="s">
        <v>2095</v>
      </c>
      <c r="AI183" s="222">
        <v>3</v>
      </c>
      <c r="AJ183" s="212" t="s">
        <v>2099</v>
      </c>
      <c r="AK183" s="223"/>
      <c r="AL183" s="212">
        <v>56</v>
      </c>
      <c r="AM183" s="212">
        <v>2</v>
      </c>
      <c r="AN183" s="212">
        <v>25</v>
      </c>
      <c r="AO183" s="224">
        <v>0.76078857009848289</v>
      </c>
      <c r="AP183" s="212" t="s">
        <v>2108</v>
      </c>
      <c r="AQ183" s="225"/>
    </row>
    <row r="184" spans="1:43" s="226" customFormat="1" hidden="1" x14ac:dyDescent="0.35">
      <c r="A184" s="210">
        <v>22</v>
      </c>
      <c r="B184" s="210" t="s">
        <v>29</v>
      </c>
      <c r="C184" s="210" t="s">
        <v>563</v>
      </c>
      <c r="D184" s="210" t="s">
        <v>2629</v>
      </c>
      <c r="E184" s="210" t="s">
        <v>566</v>
      </c>
      <c r="F184" s="211" t="s">
        <v>2630</v>
      </c>
      <c r="G184" s="210"/>
      <c r="H184" s="212"/>
      <c r="I184" s="215"/>
      <c r="J184" s="213" t="s">
        <v>43</v>
      </c>
      <c r="K184" s="214" t="s">
        <v>44</v>
      </c>
      <c r="L184" s="212">
        <v>1937</v>
      </c>
      <c r="M184" s="215">
        <v>635</v>
      </c>
      <c r="N184" s="215"/>
      <c r="O184" s="215">
        <v>112</v>
      </c>
      <c r="P184" s="212"/>
      <c r="Q184" s="212"/>
      <c r="R184" s="216">
        <v>0.32894736842105265</v>
      </c>
      <c r="S184" s="212"/>
      <c r="T184" s="201" t="s">
        <v>2107</v>
      </c>
      <c r="U184" s="217"/>
      <c r="V184" s="212">
        <v>1622</v>
      </c>
      <c r="W184" s="218">
        <v>811</v>
      </c>
      <c r="X184" s="212">
        <v>77</v>
      </c>
      <c r="Y184" s="212">
        <f t="shared" si="2"/>
        <v>924</v>
      </c>
      <c r="Z184" s="219"/>
      <c r="AA184" s="220" t="s">
        <v>2171</v>
      </c>
      <c r="AB184" s="220" t="s">
        <v>2095</v>
      </c>
      <c r="AC184" s="220" t="s">
        <v>2095</v>
      </c>
      <c r="AD184" s="220" t="s">
        <v>2095</v>
      </c>
      <c r="AE184" s="212"/>
      <c r="AF184" s="220" t="s">
        <v>2095</v>
      </c>
      <c r="AG184" s="212" t="s">
        <v>2098</v>
      </c>
      <c r="AH184" s="221" t="s">
        <v>2095</v>
      </c>
      <c r="AI184" s="222">
        <v>3</v>
      </c>
      <c r="AJ184" s="212" t="s">
        <v>2099</v>
      </c>
      <c r="AK184" s="223"/>
      <c r="AL184" s="212">
        <v>213</v>
      </c>
      <c r="AM184" s="212">
        <v>2</v>
      </c>
      <c r="AN184" s="212">
        <v>9</v>
      </c>
      <c r="AO184" s="224">
        <v>0.74023009800568185</v>
      </c>
      <c r="AP184" s="212" t="s">
        <v>2572</v>
      </c>
      <c r="AQ184" s="225"/>
    </row>
    <row r="185" spans="1:43" s="226" customFormat="1" hidden="1" x14ac:dyDescent="0.35">
      <c r="A185" s="237">
        <v>25</v>
      </c>
      <c r="B185" s="210" t="s">
        <v>145</v>
      </c>
      <c r="C185" s="210" t="s">
        <v>428</v>
      </c>
      <c r="D185" s="210" t="s">
        <v>2631</v>
      </c>
      <c r="E185" s="210" t="s">
        <v>431</v>
      </c>
      <c r="F185" s="211" t="s">
        <v>2632</v>
      </c>
      <c r="G185" s="210"/>
      <c r="H185" s="212"/>
      <c r="I185" s="215"/>
      <c r="J185" s="213" t="s">
        <v>432</v>
      </c>
      <c r="K185" s="214" t="s">
        <v>44</v>
      </c>
      <c r="L185" s="212">
        <v>1956</v>
      </c>
      <c r="M185" s="215">
        <v>500</v>
      </c>
      <c r="N185" s="215"/>
      <c r="O185" s="215">
        <v>430</v>
      </c>
      <c r="P185" s="212"/>
      <c r="Q185" s="212" t="s">
        <v>2106</v>
      </c>
      <c r="R185" s="216">
        <v>0.9642857142857143</v>
      </c>
      <c r="S185" s="212"/>
      <c r="T185" s="201" t="s">
        <v>2095</v>
      </c>
      <c r="U185" s="217"/>
      <c r="V185" s="212">
        <v>1221</v>
      </c>
      <c r="W185" s="218">
        <v>610.5</v>
      </c>
      <c r="X185" s="212">
        <v>46</v>
      </c>
      <c r="Y185" s="212">
        <f t="shared" si="2"/>
        <v>552</v>
      </c>
      <c r="Z185" s="219"/>
      <c r="AA185" s="220" t="s">
        <v>2171</v>
      </c>
      <c r="AB185" s="220" t="s">
        <v>2095</v>
      </c>
      <c r="AC185" s="220" t="s">
        <v>2095</v>
      </c>
      <c r="AD185" s="220" t="s">
        <v>2095</v>
      </c>
      <c r="AE185" s="212"/>
      <c r="AF185" s="220" t="s">
        <v>2095</v>
      </c>
      <c r="AG185" s="212" t="s">
        <v>2098</v>
      </c>
      <c r="AH185" s="221" t="s">
        <v>2095</v>
      </c>
      <c r="AI185" s="222">
        <v>3</v>
      </c>
      <c r="AJ185" s="212" t="s">
        <v>2099</v>
      </c>
      <c r="AK185" s="223"/>
      <c r="AL185" s="212">
        <v>69</v>
      </c>
      <c r="AM185" s="212">
        <v>0</v>
      </c>
      <c r="AN185" s="212">
        <v>10</v>
      </c>
      <c r="AO185" s="224">
        <v>1.3469980597291666</v>
      </c>
      <c r="AP185" s="212" t="s">
        <v>2113</v>
      </c>
      <c r="AQ185" s="225"/>
    </row>
    <row r="186" spans="1:43" s="226" customFormat="1" hidden="1" x14ac:dyDescent="0.35">
      <c r="A186" s="210">
        <v>31</v>
      </c>
      <c r="B186" s="210" t="s">
        <v>57</v>
      </c>
      <c r="C186" s="210" t="s">
        <v>93</v>
      </c>
      <c r="D186" s="210" t="s">
        <v>2633</v>
      </c>
      <c r="E186" s="210" t="s">
        <v>96</v>
      </c>
      <c r="F186" s="211" t="s">
        <v>2634</v>
      </c>
      <c r="G186" s="210"/>
      <c r="H186" s="212"/>
      <c r="I186" s="215"/>
      <c r="J186" s="213" t="s">
        <v>36</v>
      </c>
      <c r="K186" s="214" t="s">
        <v>37</v>
      </c>
      <c r="L186" s="212">
        <v>1960</v>
      </c>
      <c r="M186" s="215">
        <v>575</v>
      </c>
      <c r="N186" s="215"/>
      <c r="O186" s="215">
        <v>600</v>
      </c>
      <c r="P186" s="212"/>
      <c r="Q186" s="212" t="s">
        <v>2106</v>
      </c>
      <c r="R186" s="216">
        <v>0.87692307692307692</v>
      </c>
      <c r="S186" s="212"/>
      <c r="T186" s="198" t="s">
        <v>2095</v>
      </c>
      <c r="U186" s="217"/>
      <c r="V186" s="212">
        <v>1292</v>
      </c>
      <c r="W186" s="218">
        <v>646</v>
      </c>
      <c r="X186" s="212">
        <v>66</v>
      </c>
      <c r="Y186" s="212">
        <f t="shared" si="2"/>
        <v>792</v>
      </c>
      <c r="Z186" s="219"/>
      <c r="AA186" s="220" t="s">
        <v>2171</v>
      </c>
      <c r="AB186" s="220" t="s">
        <v>2095</v>
      </c>
      <c r="AC186" s="220" t="s">
        <v>2095</v>
      </c>
      <c r="AD186" s="220" t="s">
        <v>2095</v>
      </c>
      <c r="AE186" s="212"/>
      <c r="AF186" s="220" t="s">
        <v>2095</v>
      </c>
      <c r="AG186" s="212" t="s">
        <v>2098</v>
      </c>
      <c r="AH186" s="221" t="s">
        <v>2095</v>
      </c>
      <c r="AI186" s="222">
        <v>3</v>
      </c>
      <c r="AJ186" s="212" t="s">
        <v>2099</v>
      </c>
      <c r="AK186" s="223"/>
      <c r="AL186" s="212">
        <v>109</v>
      </c>
      <c r="AM186" s="212">
        <v>0</v>
      </c>
      <c r="AN186" s="212">
        <v>13</v>
      </c>
      <c r="AO186" s="224">
        <v>2.2587014941666479</v>
      </c>
      <c r="AP186" s="212" t="s">
        <v>2377</v>
      </c>
      <c r="AQ186" s="225"/>
    </row>
    <row r="187" spans="1:43" s="226" customFormat="1" ht="29" hidden="1" x14ac:dyDescent="0.35">
      <c r="A187" s="210">
        <v>10</v>
      </c>
      <c r="B187" s="210" t="s">
        <v>1083</v>
      </c>
      <c r="C187" s="210" t="s">
        <v>1374</v>
      </c>
      <c r="D187" s="210" t="s">
        <v>2635</v>
      </c>
      <c r="E187" s="220" t="s">
        <v>1378</v>
      </c>
      <c r="F187" s="211" t="s">
        <v>2539</v>
      </c>
      <c r="G187" s="220"/>
      <c r="H187" s="212"/>
      <c r="I187" s="215"/>
      <c r="J187" s="213" t="s">
        <v>486</v>
      </c>
      <c r="K187" s="214" t="s">
        <v>44</v>
      </c>
      <c r="L187" s="212">
        <v>1972</v>
      </c>
      <c r="M187" s="215">
        <v>350</v>
      </c>
      <c r="N187" s="215"/>
      <c r="O187" s="215">
        <v>460</v>
      </c>
      <c r="P187" s="212"/>
      <c r="Q187" s="212"/>
      <c r="R187" s="216">
        <v>0.68152866242038213</v>
      </c>
      <c r="S187" s="212"/>
      <c r="T187" s="201" t="s">
        <v>2095</v>
      </c>
      <c r="U187" s="217"/>
      <c r="V187" s="212">
        <v>3957</v>
      </c>
      <c r="W187" s="218">
        <v>1978.5</v>
      </c>
      <c r="X187" s="212">
        <v>143</v>
      </c>
      <c r="Y187" s="212">
        <f t="shared" si="2"/>
        <v>1716</v>
      </c>
      <c r="Z187" s="219"/>
      <c r="AA187" s="220" t="s">
        <v>2116</v>
      </c>
      <c r="AB187" s="220" t="s">
        <v>2095</v>
      </c>
      <c r="AC187" s="220" t="s">
        <v>2095</v>
      </c>
      <c r="AD187" s="220" t="s">
        <v>2095</v>
      </c>
      <c r="AE187" s="212"/>
      <c r="AF187" s="220" t="s">
        <v>2129</v>
      </c>
      <c r="AG187" s="212" t="s">
        <v>2098</v>
      </c>
      <c r="AH187" s="221" t="s">
        <v>2095</v>
      </c>
      <c r="AI187" s="222">
        <v>2</v>
      </c>
      <c r="AJ187" s="212" t="s">
        <v>2099</v>
      </c>
      <c r="AK187" s="223"/>
      <c r="AL187" s="212">
        <v>822</v>
      </c>
      <c r="AM187" s="212">
        <v>2</v>
      </c>
      <c r="AN187" s="212">
        <v>11</v>
      </c>
      <c r="AO187" s="224">
        <v>0.28160829446212121</v>
      </c>
      <c r="AP187" s="212" t="s">
        <v>2448</v>
      </c>
      <c r="AQ187" s="225"/>
    </row>
    <row r="188" spans="1:43" s="226" customFormat="1" hidden="1" x14ac:dyDescent="0.35">
      <c r="A188" s="210">
        <v>32</v>
      </c>
      <c r="B188" s="210" t="s">
        <v>29</v>
      </c>
      <c r="C188" s="210" t="s">
        <v>38</v>
      </c>
      <c r="D188" s="210" t="s">
        <v>2636</v>
      </c>
      <c r="E188" s="210" t="s">
        <v>42</v>
      </c>
      <c r="F188" s="211" t="s">
        <v>2637</v>
      </c>
      <c r="G188" s="210" t="s">
        <v>2638</v>
      </c>
      <c r="H188" s="212" t="s">
        <v>2124</v>
      </c>
      <c r="I188" s="215"/>
      <c r="J188" s="213" t="s">
        <v>43</v>
      </c>
      <c r="K188" s="214" t="s">
        <v>44</v>
      </c>
      <c r="L188" s="212">
        <v>1977</v>
      </c>
      <c r="M188" s="215">
        <v>610</v>
      </c>
      <c r="N188" s="215"/>
      <c r="O188" s="215">
        <v>225</v>
      </c>
      <c r="P188" s="212"/>
      <c r="Q188" s="212" t="s">
        <v>2106</v>
      </c>
      <c r="R188" s="216">
        <v>0.39473684210526316</v>
      </c>
      <c r="S188" s="212"/>
      <c r="T188" s="198" t="s">
        <v>2095</v>
      </c>
      <c r="U188" s="217"/>
      <c r="V188" s="212">
        <v>1618</v>
      </c>
      <c r="W188" s="218">
        <v>809</v>
      </c>
      <c r="X188" s="212">
        <v>82</v>
      </c>
      <c r="Y188" s="212">
        <f t="shared" si="2"/>
        <v>984</v>
      </c>
      <c r="Z188" s="219"/>
      <c r="AA188" s="220" t="s">
        <v>2171</v>
      </c>
      <c r="AB188" s="220" t="s">
        <v>2095</v>
      </c>
      <c r="AC188" s="220" t="s">
        <v>2095</v>
      </c>
      <c r="AD188" s="220" t="s">
        <v>2095</v>
      </c>
      <c r="AE188" s="212"/>
      <c r="AF188" s="220" t="s">
        <v>2129</v>
      </c>
      <c r="AG188" s="212" t="s">
        <v>2098</v>
      </c>
      <c r="AH188" s="221" t="s">
        <v>2095</v>
      </c>
      <c r="AI188" s="222">
        <v>2</v>
      </c>
      <c r="AJ188" s="212" t="s">
        <v>2099</v>
      </c>
      <c r="AK188" s="223"/>
      <c r="AL188" s="212">
        <v>276</v>
      </c>
      <c r="AM188" s="212">
        <v>5</v>
      </c>
      <c r="AN188" s="212">
        <v>8</v>
      </c>
      <c r="AO188" s="224">
        <v>0.43120737013825572</v>
      </c>
      <c r="AP188" s="212" t="s">
        <v>2461</v>
      </c>
      <c r="AQ188" s="225"/>
    </row>
    <row r="189" spans="1:43" s="226" customFormat="1" ht="29" hidden="1" x14ac:dyDescent="0.35">
      <c r="A189" s="210">
        <v>2</v>
      </c>
      <c r="B189" s="210" t="s">
        <v>1649</v>
      </c>
      <c r="C189" s="210" t="s">
        <v>1997</v>
      </c>
      <c r="D189" s="210" t="s">
        <v>2639</v>
      </c>
      <c r="E189" s="220" t="s">
        <v>2001</v>
      </c>
      <c r="F189" s="211" t="s">
        <v>2640</v>
      </c>
      <c r="G189" s="220"/>
      <c r="H189" s="212" t="s">
        <v>2137</v>
      </c>
      <c r="I189" s="215"/>
      <c r="J189" s="213" t="s">
        <v>62</v>
      </c>
      <c r="K189" s="214" t="s">
        <v>37</v>
      </c>
      <c r="L189" s="212">
        <v>2012</v>
      </c>
      <c r="M189" s="215">
        <v>456</v>
      </c>
      <c r="N189" s="215"/>
      <c r="O189" s="215">
        <v>219</v>
      </c>
      <c r="P189" s="212"/>
      <c r="Q189" s="212" t="s">
        <v>2106</v>
      </c>
      <c r="R189" s="216">
        <v>1</v>
      </c>
      <c r="S189" s="212"/>
      <c r="T189" s="201" t="s">
        <v>2095</v>
      </c>
      <c r="U189" s="217"/>
      <c r="V189" s="212">
        <v>1985</v>
      </c>
      <c r="W189" s="218">
        <v>992.5</v>
      </c>
      <c r="X189" s="212">
        <v>105</v>
      </c>
      <c r="Y189" s="212">
        <f t="shared" ref="Y189:Y252" si="3">X189*12</f>
        <v>1260</v>
      </c>
      <c r="Z189" s="219"/>
      <c r="AA189" s="220" t="s">
        <v>2620</v>
      </c>
      <c r="AB189" s="220" t="s">
        <v>2097</v>
      </c>
      <c r="AC189" s="220" t="s">
        <v>2126</v>
      </c>
      <c r="AD189" s="220" t="s">
        <v>2095</v>
      </c>
      <c r="AE189" s="212"/>
      <c r="AF189" s="220" t="s">
        <v>2095</v>
      </c>
      <c r="AG189" s="228" t="s">
        <v>2095</v>
      </c>
      <c r="AH189" s="221" t="s">
        <v>2095</v>
      </c>
      <c r="AI189" s="222">
        <v>4</v>
      </c>
      <c r="AJ189" s="212" t="s">
        <v>2095</v>
      </c>
      <c r="AK189" s="223"/>
      <c r="AL189" s="212">
        <v>568</v>
      </c>
      <c r="AM189" s="212">
        <v>6</v>
      </c>
      <c r="AN189" s="212">
        <v>66</v>
      </c>
      <c r="AO189" s="224">
        <v>0.58634960639772538</v>
      </c>
      <c r="AP189" s="212" t="s">
        <v>2641</v>
      </c>
      <c r="AQ189" s="225"/>
    </row>
    <row r="190" spans="1:43" s="226" customFormat="1" ht="29" hidden="1" x14ac:dyDescent="0.35">
      <c r="A190" s="210">
        <v>19</v>
      </c>
      <c r="B190" s="210" t="s">
        <v>29</v>
      </c>
      <c r="C190" s="210" t="s">
        <v>692</v>
      </c>
      <c r="D190" s="210" t="s">
        <v>2642</v>
      </c>
      <c r="E190" s="210" t="s">
        <v>696</v>
      </c>
      <c r="F190" s="211" t="s">
        <v>2643</v>
      </c>
      <c r="G190" s="210"/>
      <c r="H190" s="212"/>
      <c r="I190" s="215"/>
      <c r="J190" s="213" t="s">
        <v>36</v>
      </c>
      <c r="K190" s="214" t="s">
        <v>37</v>
      </c>
      <c r="L190" s="212">
        <v>1913</v>
      </c>
      <c r="M190" s="215">
        <v>400</v>
      </c>
      <c r="N190" s="215"/>
      <c r="O190" s="215">
        <v>708</v>
      </c>
      <c r="P190" s="212"/>
      <c r="Q190" s="212"/>
      <c r="R190" s="216">
        <v>0.88235294117647056</v>
      </c>
      <c r="S190" s="212"/>
      <c r="T190" s="201" t="s">
        <v>2107</v>
      </c>
      <c r="U190" s="217"/>
      <c r="V190" s="212">
        <v>1191</v>
      </c>
      <c r="W190" s="218">
        <v>595.5</v>
      </c>
      <c r="X190" s="212">
        <v>33</v>
      </c>
      <c r="Y190" s="212">
        <f t="shared" si="3"/>
        <v>396</v>
      </c>
      <c r="Z190" s="219"/>
      <c r="AA190" s="220" t="s">
        <v>2102</v>
      </c>
      <c r="AB190" s="220" t="s">
        <v>2095</v>
      </c>
      <c r="AC190" s="220" t="s">
        <v>2117</v>
      </c>
      <c r="AD190" s="220" t="s">
        <v>2095</v>
      </c>
      <c r="AE190" s="212"/>
      <c r="AF190" s="220" t="s">
        <v>2095</v>
      </c>
      <c r="AG190" s="228" t="s">
        <v>2095</v>
      </c>
      <c r="AH190" s="221" t="s">
        <v>2201</v>
      </c>
      <c r="AI190" s="222">
        <v>4</v>
      </c>
      <c r="AJ190" s="212" t="s">
        <v>2095</v>
      </c>
      <c r="AK190" s="223"/>
      <c r="AL190" s="212">
        <v>566</v>
      </c>
      <c r="AM190" s="212">
        <v>7</v>
      </c>
      <c r="AN190" s="212">
        <v>7</v>
      </c>
      <c r="AO190" s="224">
        <v>1.5624214671439376</v>
      </c>
      <c r="AP190" s="212" t="s">
        <v>2280</v>
      </c>
      <c r="AQ190" s="225"/>
    </row>
    <row r="191" spans="1:43" s="226" customFormat="1" ht="29" hidden="1" x14ac:dyDescent="0.35">
      <c r="A191" s="210">
        <v>2</v>
      </c>
      <c r="B191" s="210" t="s">
        <v>1649</v>
      </c>
      <c r="C191" s="210" t="s">
        <v>1946</v>
      </c>
      <c r="D191" s="210" t="s">
        <v>2644</v>
      </c>
      <c r="E191" s="220" t="s">
        <v>1950</v>
      </c>
      <c r="F191" s="211" t="s">
        <v>2645</v>
      </c>
      <c r="G191" s="220"/>
      <c r="H191" s="212" t="s">
        <v>2137</v>
      </c>
      <c r="I191" s="215"/>
      <c r="J191" s="213" t="s">
        <v>62</v>
      </c>
      <c r="K191" s="214" t="s">
        <v>37</v>
      </c>
      <c r="L191" s="212">
        <v>2013</v>
      </c>
      <c r="M191" s="215">
        <v>254</v>
      </c>
      <c r="N191" s="215"/>
      <c r="O191" s="215">
        <v>418</v>
      </c>
      <c r="P191" s="212"/>
      <c r="Q191" s="212"/>
      <c r="R191" s="216">
        <v>1</v>
      </c>
      <c r="S191" s="212"/>
      <c r="T191" s="201" t="s">
        <v>2095</v>
      </c>
      <c r="U191" s="217"/>
      <c r="V191" s="212">
        <v>543</v>
      </c>
      <c r="W191" s="218">
        <v>271.5</v>
      </c>
      <c r="X191" s="212">
        <v>31</v>
      </c>
      <c r="Y191" s="212">
        <f t="shared" si="3"/>
        <v>372</v>
      </c>
      <c r="Z191" s="219"/>
      <c r="AA191" s="220" t="s">
        <v>2096</v>
      </c>
      <c r="AB191" s="220" t="s">
        <v>2097</v>
      </c>
      <c r="AC191" s="220" t="s">
        <v>2126</v>
      </c>
      <c r="AD191" s="220" t="s">
        <v>2095</v>
      </c>
      <c r="AE191" s="212"/>
      <c r="AF191" s="220" t="s">
        <v>2095</v>
      </c>
      <c r="AG191" s="228" t="s">
        <v>2095</v>
      </c>
      <c r="AH191" s="221" t="s">
        <v>2095</v>
      </c>
      <c r="AI191" s="222">
        <v>3</v>
      </c>
      <c r="AJ191" s="212" t="s">
        <v>2095</v>
      </c>
      <c r="AK191" s="223"/>
      <c r="AL191" s="212">
        <v>568</v>
      </c>
      <c r="AM191" s="212">
        <v>1</v>
      </c>
      <c r="AN191" s="212">
        <v>12</v>
      </c>
      <c r="AO191" s="224">
        <v>0.72121663106628786</v>
      </c>
      <c r="AP191" s="212" t="s">
        <v>2155</v>
      </c>
      <c r="AQ191" s="225"/>
    </row>
    <row r="192" spans="1:43" s="226" customFormat="1" ht="29" hidden="1" x14ac:dyDescent="0.35">
      <c r="A192" s="210">
        <v>4</v>
      </c>
      <c r="B192" s="210" t="s">
        <v>1649</v>
      </c>
      <c r="C192" s="210" t="s">
        <v>1812</v>
      </c>
      <c r="D192" s="210" t="s">
        <v>2646</v>
      </c>
      <c r="E192" s="220" t="s">
        <v>1816</v>
      </c>
      <c r="F192" s="211" t="s">
        <v>2393</v>
      </c>
      <c r="G192" s="220"/>
      <c r="H192" s="212" t="s">
        <v>2124</v>
      </c>
      <c r="I192" s="215"/>
      <c r="J192" s="213" t="s">
        <v>36</v>
      </c>
      <c r="K192" s="214" t="s">
        <v>37</v>
      </c>
      <c r="L192" s="212">
        <v>1910</v>
      </c>
      <c r="M192" s="215">
        <v>236</v>
      </c>
      <c r="N192" s="215"/>
      <c r="O192" s="215">
        <v>150</v>
      </c>
      <c r="P192" s="212"/>
      <c r="Q192" s="212"/>
      <c r="R192" s="216">
        <v>0.90769230769230769</v>
      </c>
      <c r="S192" s="212"/>
      <c r="T192" s="201" t="s">
        <v>2095</v>
      </c>
      <c r="U192" s="217"/>
      <c r="V192" s="212">
        <v>1112</v>
      </c>
      <c r="W192" s="218">
        <v>556</v>
      </c>
      <c r="X192" s="212">
        <v>55</v>
      </c>
      <c r="Y192" s="212">
        <f t="shared" si="3"/>
        <v>660</v>
      </c>
      <c r="Z192" s="219"/>
      <c r="AA192" s="220" t="s">
        <v>2125</v>
      </c>
      <c r="AB192" s="220" t="s">
        <v>2097</v>
      </c>
      <c r="AC192" s="220" t="s">
        <v>2126</v>
      </c>
      <c r="AD192" s="220" t="s">
        <v>2095</v>
      </c>
      <c r="AE192" s="212"/>
      <c r="AF192" s="220" t="s">
        <v>2129</v>
      </c>
      <c r="AG192" s="228" t="s">
        <v>2095</v>
      </c>
      <c r="AH192" s="221" t="s">
        <v>2095</v>
      </c>
      <c r="AI192" s="222">
        <v>3</v>
      </c>
      <c r="AJ192" s="212" t="s">
        <v>2095</v>
      </c>
      <c r="AK192" s="223"/>
      <c r="AL192" s="212">
        <v>260</v>
      </c>
      <c r="AM192" s="212">
        <v>5</v>
      </c>
      <c r="AN192" s="212">
        <v>24</v>
      </c>
      <c r="AO192" s="224">
        <v>0.50640052760606069</v>
      </c>
      <c r="AP192" s="212" t="s">
        <v>2162</v>
      </c>
      <c r="AQ192" s="225"/>
    </row>
    <row r="193" spans="1:43" s="226" customFormat="1" ht="29" hidden="1" x14ac:dyDescent="0.35">
      <c r="A193" s="210">
        <v>4</v>
      </c>
      <c r="B193" s="210" t="s">
        <v>1649</v>
      </c>
      <c r="C193" s="210" t="s">
        <v>1825</v>
      </c>
      <c r="D193" s="210" t="s">
        <v>2647</v>
      </c>
      <c r="E193" s="220" t="s">
        <v>1828</v>
      </c>
      <c r="F193" s="211" t="s">
        <v>2393</v>
      </c>
      <c r="G193" s="220"/>
      <c r="H193" s="212"/>
      <c r="I193" s="215"/>
      <c r="J193" s="213" t="s">
        <v>55</v>
      </c>
      <c r="K193" s="214" t="s">
        <v>44</v>
      </c>
      <c r="L193" s="212">
        <v>1965</v>
      </c>
      <c r="M193" s="215">
        <v>460</v>
      </c>
      <c r="N193" s="215"/>
      <c r="O193" s="215">
        <v>390</v>
      </c>
      <c r="P193" s="212"/>
      <c r="Q193" s="212"/>
      <c r="R193" s="216">
        <v>0.84090909090909094</v>
      </c>
      <c r="S193" s="212"/>
      <c r="T193" s="201" t="s">
        <v>2095</v>
      </c>
      <c r="U193" s="217"/>
      <c r="V193" s="212">
        <v>473</v>
      </c>
      <c r="W193" s="218">
        <v>236.5</v>
      </c>
      <c r="X193" s="212">
        <v>49</v>
      </c>
      <c r="Y193" s="212">
        <f t="shared" si="3"/>
        <v>588</v>
      </c>
      <c r="Z193" s="219"/>
      <c r="AA193" s="220" t="s">
        <v>2096</v>
      </c>
      <c r="AB193" s="220" t="s">
        <v>2097</v>
      </c>
      <c r="AC193" s="220" t="s">
        <v>2126</v>
      </c>
      <c r="AD193" s="220" t="s">
        <v>2095</v>
      </c>
      <c r="AE193" s="212"/>
      <c r="AF193" s="220" t="s">
        <v>2095</v>
      </c>
      <c r="AG193" s="228" t="s">
        <v>2095</v>
      </c>
      <c r="AH193" s="221" t="s">
        <v>2095</v>
      </c>
      <c r="AI193" s="222">
        <v>3</v>
      </c>
      <c r="AJ193" s="212" t="s">
        <v>2095</v>
      </c>
      <c r="AK193" s="223"/>
      <c r="AL193" s="212">
        <v>260</v>
      </c>
      <c r="AM193" s="212">
        <v>2</v>
      </c>
      <c r="AN193" s="212">
        <v>19</v>
      </c>
      <c r="AO193" s="224">
        <v>0.44864670499242426</v>
      </c>
      <c r="AP193" s="212" t="s">
        <v>2159</v>
      </c>
      <c r="AQ193" s="225"/>
    </row>
    <row r="194" spans="1:43" s="226" customFormat="1" ht="29" hidden="1" x14ac:dyDescent="0.35">
      <c r="A194" s="210">
        <v>4</v>
      </c>
      <c r="B194" s="210" t="s">
        <v>1649</v>
      </c>
      <c r="C194" s="210" t="s">
        <v>1832</v>
      </c>
      <c r="D194" s="210" t="s">
        <v>2648</v>
      </c>
      <c r="E194" s="220" t="s">
        <v>1835</v>
      </c>
      <c r="F194" s="211" t="s">
        <v>2394</v>
      </c>
      <c r="G194" s="220"/>
      <c r="H194" s="212" t="s">
        <v>2124</v>
      </c>
      <c r="I194" s="215"/>
      <c r="J194" s="213" t="s">
        <v>43</v>
      </c>
      <c r="K194" s="214" t="s">
        <v>44</v>
      </c>
      <c r="L194" s="212">
        <v>1942</v>
      </c>
      <c r="M194" s="215">
        <v>1000</v>
      </c>
      <c r="N194" s="215"/>
      <c r="O194" s="215">
        <v>412</v>
      </c>
      <c r="P194" s="212"/>
      <c r="Q194" s="212"/>
      <c r="R194" s="216">
        <v>0.6404494382022472</v>
      </c>
      <c r="S194" s="212"/>
      <c r="T194" s="201" t="s">
        <v>2095</v>
      </c>
      <c r="U194" s="217"/>
      <c r="V194" s="212">
        <v>1878</v>
      </c>
      <c r="W194" s="218">
        <v>939</v>
      </c>
      <c r="X194" s="212">
        <v>80</v>
      </c>
      <c r="Y194" s="212">
        <f t="shared" si="3"/>
        <v>960</v>
      </c>
      <c r="Z194" s="219"/>
      <c r="AA194" s="220" t="s">
        <v>2102</v>
      </c>
      <c r="AB194" s="220" t="s">
        <v>2095</v>
      </c>
      <c r="AC194" s="220" t="s">
        <v>2117</v>
      </c>
      <c r="AD194" s="220" t="s">
        <v>2095</v>
      </c>
      <c r="AE194" s="212"/>
      <c r="AF194" s="220" t="s">
        <v>2095</v>
      </c>
      <c r="AG194" s="228" t="s">
        <v>2095</v>
      </c>
      <c r="AH194" s="221" t="s">
        <v>2095</v>
      </c>
      <c r="AI194" s="222">
        <v>3</v>
      </c>
      <c r="AJ194" s="212" t="s">
        <v>2095</v>
      </c>
      <c r="AK194" s="223"/>
      <c r="AL194" s="212">
        <v>260</v>
      </c>
      <c r="AM194" s="212">
        <v>0</v>
      </c>
      <c r="AN194" s="212">
        <v>19</v>
      </c>
      <c r="AO194" s="224">
        <v>0.74285007936552838</v>
      </c>
      <c r="AP194" s="212" t="s">
        <v>2162</v>
      </c>
      <c r="AQ194" s="225"/>
    </row>
    <row r="195" spans="1:43" s="226" customFormat="1" ht="29" hidden="1" x14ac:dyDescent="0.35">
      <c r="A195" s="210">
        <v>5</v>
      </c>
      <c r="B195" s="210" t="s">
        <v>1649</v>
      </c>
      <c r="C195" s="210" t="s">
        <v>1742</v>
      </c>
      <c r="D195" s="210" t="s">
        <v>2649</v>
      </c>
      <c r="E195" s="220" t="s">
        <v>1745</v>
      </c>
      <c r="F195" s="211" t="s">
        <v>2518</v>
      </c>
      <c r="G195" s="220"/>
      <c r="H195" s="212" t="s">
        <v>2124</v>
      </c>
      <c r="I195" s="215"/>
      <c r="J195" s="213" t="s">
        <v>36</v>
      </c>
      <c r="K195" s="214" t="s">
        <v>37</v>
      </c>
      <c r="L195" s="212">
        <v>1966</v>
      </c>
      <c r="M195" s="215">
        <v>490</v>
      </c>
      <c r="N195" s="215"/>
      <c r="O195" s="215">
        <v>400</v>
      </c>
      <c r="P195" s="212"/>
      <c r="Q195" s="212"/>
      <c r="R195" s="216">
        <v>1</v>
      </c>
      <c r="S195" s="212"/>
      <c r="T195" s="201" t="s">
        <v>2095</v>
      </c>
      <c r="U195" s="217"/>
      <c r="V195" s="212">
        <v>920</v>
      </c>
      <c r="W195" s="218">
        <v>460</v>
      </c>
      <c r="X195" s="212">
        <v>49</v>
      </c>
      <c r="Y195" s="212">
        <f t="shared" si="3"/>
        <v>588</v>
      </c>
      <c r="Z195" s="219"/>
      <c r="AA195" s="220" t="s">
        <v>2133</v>
      </c>
      <c r="AB195" s="220" t="s">
        <v>2097</v>
      </c>
      <c r="AC195" s="220" t="s">
        <v>2095</v>
      </c>
      <c r="AD195" s="220" t="s">
        <v>2095</v>
      </c>
      <c r="AE195" s="212"/>
      <c r="AF195" s="220" t="s">
        <v>2129</v>
      </c>
      <c r="AG195" s="228" t="s">
        <v>2095</v>
      </c>
      <c r="AH195" s="221" t="s">
        <v>2095</v>
      </c>
      <c r="AI195" s="222">
        <v>3</v>
      </c>
      <c r="AJ195" s="212" t="s">
        <v>2095</v>
      </c>
      <c r="AK195" s="223"/>
      <c r="AL195" s="212">
        <v>318</v>
      </c>
      <c r="AM195" s="212">
        <v>4</v>
      </c>
      <c r="AN195" s="212">
        <v>15</v>
      </c>
      <c r="AO195" s="224">
        <v>0.32619892879356061</v>
      </c>
      <c r="AP195" s="212" t="s">
        <v>2473</v>
      </c>
      <c r="AQ195" s="225"/>
    </row>
    <row r="196" spans="1:43" s="226" customFormat="1" ht="29" hidden="1" x14ac:dyDescent="0.35">
      <c r="A196" s="220">
        <v>7</v>
      </c>
      <c r="B196" s="220" t="s">
        <v>1083</v>
      </c>
      <c r="C196" s="220" t="s">
        <v>1585</v>
      </c>
      <c r="D196" s="210" t="s">
        <v>2650</v>
      </c>
      <c r="E196" s="220" t="s">
        <v>1589</v>
      </c>
      <c r="F196" s="211" t="s">
        <v>2540</v>
      </c>
      <c r="G196" s="220"/>
      <c r="H196" s="212"/>
      <c r="I196" s="215"/>
      <c r="J196" s="213" t="s">
        <v>412</v>
      </c>
      <c r="K196" s="214" t="s">
        <v>44</v>
      </c>
      <c r="L196" s="212">
        <v>1974</v>
      </c>
      <c r="M196" s="215">
        <v>85</v>
      </c>
      <c r="N196" s="215"/>
      <c r="O196" s="215">
        <v>392</v>
      </c>
      <c r="P196" s="212"/>
      <c r="Q196" s="212"/>
      <c r="R196" s="216">
        <v>0.95744680851063835</v>
      </c>
      <c r="S196" s="212"/>
      <c r="T196" s="201" t="s">
        <v>2107</v>
      </c>
      <c r="U196" s="217"/>
      <c r="V196" s="212">
        <v>1646</v>
      </c>
      <c r="W196" s="218">
        <v>823</v>
      </c>
      <c r="X196" s="212">
        <v>77</v>
      </c>
      <c r="Y196" s="212">
        <f t="shared" si="3"/>
        <v>924</v>
      </c>
      <c r="Z196" s="219"/>
      <c r="AA196" s="220" t="s">
        <v>2133</v>
      </c>
      <c r="AB196" s="220" t="s">
        <v>2095</v>
      </c>
      <c r="AC196" s="220" t="s">
        <v>2126</v>
      </c>
      <c r="AD196" s="220" t="s">
        <v>2095</v>
      </c>
      <c r="AE196" s="212"/>
      <c r="AF196" s="220" t="s">
        <v>2129</v>
      </c>
      <c r="AG196" s="228" t="s">
        <v>2095</v>
      </c>
      <c r="AH196" s="221" t="s">
        <v>2095</v>
      </c>
      <c r="AI196" s="222">
        <v>3</v>
      </c>
      <c r="AJ196" s="212" t="s">
        <v>2095</v>
      </c>
      <c r="AK196" s="223"/>
      <c r="AL196" s="212">
        <v>603</v>
      </c>
      <c r="AM196" s="212">
        <v>5</v>
      </c>
      <c r="AN196" s="212">
        <v>16</v>
      </c>
      <c r="AO196" s="224">
        <v>0.24670862914772537</v>
      </c>
      <c r="AP196" s="212" t="s">
        <v>2183</v>
      </c>
      <c r="AQ196" s="225"/>
    </row>
    <row r="197" spans="1:43" s="226" customFormat="1" ht="29" hidden="1" x14ac:dyDescent="0.35">
      <c r="A197" s="210">
        <v>10</v>
      </c>
      <c r="B197" s="210" t="s">
        <v>1083</v>
      </c>
      <c r="C197" s="210" t="s">
        <v>1315</v>
      </c>
      <c r="D197" s="210" t="s">
        <v>2651</v>
      </c>
      <c r="E197" s="220" t="s">
        <v>1319</v>
      </c>
      <c r="F197" s="211" t="s">
        <v>2652</v>
      </c>
      <c r="G197" s="220"/>
      <c r="H197" s="212" t="s">
        <v>2137</v>
      </c>
      <c r="I197" s="215"/>
      <c r="J197" s="213" t="s">
        <v>62</v>
      </c>
      <c r="K197" s="214" t="s">
        <v>37</v>
      </c>
      <c r="L197" s="212">
        <v>2014</v>
      </c>
      <c r="M197" s="215">
        <v>215</v>
      </c>
      <c r="N197" s="215"/>
      <c r="O197" s="215">
        <v>350</v>
      </c>
      <c r="P197" s="212"/>
      <c r="Q197" s="212"/>
      <c r="R197" s="216">
        <v>1</v>
      </c>
      <c r="S197" s="212"/>
      <c r="T197" s="201" t="s">
        <v>2107</v>
      </c>
      <c r="U197" s="217"/>
      <c r="V197" s="212">
        <v>577</v>
      </c>
      <c r="W197" s="218">
        <v>288.5</v>
      </c>
      <c r="X197" s="212">
        <v>30</v>
      </c>
      <c r="Y197" s="212">
        <f t="shared" si="3"/>
        <v>360</v>
      </c>
      <c r="Z197" s="219"/>
      <c r="AA197" s="220" t="s">
        <v>2096</v>
      </c>
      <c r="AB197" s="220" t="s">
        <v>2097</v>
      </c>
      <c r="AC197" s="220" t="s">
        <v>2126</v>
      </c>
      <c r="AD197" s="220" t="s">
        <v>2095</v>
      </c>
      <c r="AE197" s="212"/>
      <c r="AF197" s="220" t="s">
        <v>2095</v>
      </c>
      <c r="AG197" s="228" t="s">
        <v>2095</v>
      </c>
      <c r="AH197" s="221" t="s">
        <v>2095</v>
      </c>
      <c r="AI197" s="222">
        <v>3</v>
      </c>
      <c r="AJ197" s="212" t="s">
        <v>2095</v>
      </c>
      <c r="AK197" s="223"/>
      <c r="AL197" s="212">
        <v>822</v>
      </c>
      <c r="AM197" s="212">
        <v>2</v>
      </c>
      <c r="AN197" s="212">
        <v>12</v>
      </c>
      <c r="AO197" s="224">
        <v>0.58939930198674051</v>
      </c>
      <c r="AP197" s="212" t="s">
        <v>2580</v>
      </c>
      <c r="AQ197" s="225"/>
    </row>
    <row r="198" spans="1:43" s="226" customFormat="1" ht="29" hidden="1" x14ac:dyDescent="0.35">
      <c r="A198" s="210">
        <v>13</v>
      </c>
      <c r="B198" s="210" t="s">
        <v>29</v>
      </c>
      <c r="C198" s="210" t="s">
        <v>1041</v>
      </c>
      <c r="D198" s="210" t="s">
        <v>2653</v>
      </c>
      <c r="E198" s="210" t="s">
        <v>1045</v>
      </c>
      <c r="F198" s="211" t="s">
        <v>2654</v>
      </c>
      <c r="G198" s="210"/>
      <c r="H198" s="212"/>
      <c r="I198" s="215"/>
      <c r="J198" s="213" t="s">
        <v>36</v>
      </c>
      <c r="K198" s="214" t="s">
        <v>37</v>
      </c>
      <c r="L198" s="212">
        <v>1891</v>
      </c>
      <c r="M198" s="215">
        <v>314</v>
      </c>
      <c r="N198" s="215"/>
      <c r="O198" s="215">
        <v>469</v>
      </c>
      <c r="P198" s="212"/>
      <c r="Q198" s="212"/>
      <c r="R198" s="216">
        <v>0.95081967213114749</v>
      </c>
      <c r="S198" s="212"/>
      <c r="T198" s="201" t="s">
        <v>2107</v>
      </c>
      <c r="U198" s="217"/>
      <c r="V198" s="212">
        <v>1407</v>
      </c>
      <c r="W198" s="218">
        <v>703.5</v>
      </c>
      <c r="X198" s="212">
        <v>59</v>
      </c>
      <c r="Y198" s="212">
        <f t="shared" si="3"/>
        <v>708</v>
      </c>
      <c r="Z198" s="219"/>
      <c r="AA198" s="220" t="s">
        <v>2102</v>
      </c>
      <c r="AB198" s="220" t="s">
        <v>2095</v>
      </c>
      <c r="AC198" s="220" t="s">
        <v>2117</v>
      </c>
      <c r="AD198" s="220" t="s">
        <v>2095</v>
      </c>
      <c r="AE198" s="212"/>
      <c r="AF198" s="220" t="s">
        <v>2129</v>
      </c>
      <c r="AG198" s="228" t="s">
        <v>2095</v>
      </c>
      <c r="AH198" s="221" t="s">
        <v>2201</v>
      </c>
      <c r="AI198" s="222">
        <v>3</v>
      </c>
      <c r="AJ198" s="212" t="s">
        <v>2095</v>
      </c>
      <c r="AK198" s="223"/>
      <c r="AL198" s="212">
        <v>180</v>
      </c>
      <c r="AM198" s="212">
        <v>3</v>
      </c>
      <c r="AN198" s="212">
        <v>9</v>
      </c>
      <c r="AO198" s="224">
        <v>0.69841561470643942</v>
      </c>
      <c r="AP198" s="212" t="s">
        <v>2270</v>
      </c>
      <c r="AQ198" s="225"/>
    </row>
    <row r="199" spans="1:43" s="226" customFormat="1" ht="43.5" hidden="1" x14ac:dyDescent="0.35">
      <c r="A199" s="210">
        <v>13</v>
      </c>
      <c r="B199" s="210" t="s">
        <v>29</v>
      </c>
      <c r="C199" s="210" t="s">
        <v>1052</v>
      </c>
      <c r="D199" s="210" t="s">
        <v>2655</v>
      </c>
      <c r="E199" s="210" t="s">
        <v>1056</v>
      </c>
      <c r="F199" s="211" t="s">
        <v>2483</v>
      </c>
      <c r="G199" s="210"/>
      <c r="H199" s="212"/>
      <c r="I199" s="215"/>
      <c r="J199" s="213" t="s">
        <v>43</v>
      </c>
      <c r="K199" s="214" t="s">
        <v>44</v>
      </c>
      <c r="L199" s="212">
        <v>1908</v>
      </c>
      <c r="M199" s="215">
        <v>592</v>
      </c>
      <c r="N199" s="215"/>
      <c r="O199" s="215">
        <v>540</v>
      </c>
      <c r="P199" s="212"/>
      <c r="Q199" s="212"/>
      <c r="R199" s="216">
        <v>0.77631578947368418</v>
      </c>
      <c r="S199" s="212"/>
      <c r="T199" s="201" t="s">
        <v>2095</v>
      </c>
      <c r="U199" s="217"/>
      <c r="V199" s="212">
        <v>1753</v>
      </c>
      <c r="W199" s="218">
        <v>876.5</v>
      </c>
      <c r="X199" s="212">
        <v>73</v>
      </c>
      <c r="Y199" s="212">
        <f t="shared" si="3"/>
        <v>876</v>
      </c>
      <c r="Z199" s="219"/>
      <c r="AA199" s="220" t="s">
        <v>2102</v>
      </c>
      <c r="AB199" s="220" t="s">
        <v>2095</v>
      </c>
      <c r="AC199" s="220" t="s">
        <v>2117</v>
      </c>
      <c r="AD199" s="220" t="s">
        <v>2095</v>
      </c>
      <c r="AE199" s="212"/>
      <c r="AF199" s="220" t="s">
        <v>2095</v>
      </c>
      <c r="AG199" s="228" t="s">
        <v>2095</v>
      </c>
      <c r="AH199" s="221" t="s">
        <v>2095</v>
      </c>
      <c r="AI199" s="222">
        <v>3</v>
      </c>
      <c r="AJ199" s="212" t="s">
        <v>2095</v>
      </c>
      <c r="AK199" s="223"/>
      <c r="AL199" s="212">
        <v>180</v>
      </c>
      <c r="AM199" s="212">
        <v>11</v>
      </c>
      <c r="AN199" s="212">
        <v>15</v>
      </c>
      <c r="AO199" s="224">
        <v>0.54439399602272531</v>
      </c>
      <c r="AP199" s="212" t="s">
        <v>2238</v>
      </c>
      <c r="AQ199" s="225"/>
    </row>
    <row r="200" spans="1:43" s="226" customFormat="1" ht="43.5" hidden="1" x14ac:dyDescent="0.35">
      <c r="A200" s="210">
        <v>15</v>
      </c>
      <c r="B200" s="210" t="s">
        <v>29</v>
      </c>
      <c r="C200" s="210" t="s">
        <v>887</v>
      </c>
      <c r="D200" s="210" t="s">
        <v>2656</v>
      </c>
      <c r="E200" s="220" t="s">
        <v>890</v>
      </c>
      <c r="F200" s="211" t="s">
        <v>2483</v>
      </c>
      <c r="G200" s="220"/>
      <c r="H200" s="212"/>
      <c r="I200" s="215"/>
      <c r="J200" s="213" t="s">
        <v>862</v>
      </c>
      <c r="K200" s="214" t="s">
        <v>44</v>
      </c>
      <c r="L200" s="212">
        <v>1958</v>
      </c>
      <c r="M200" s="215">
        <v>390</v>
      </c>
      <c r="N200" s="215" t="s">
        <v>2657</v>
      </c>
      <c r="O200" s="215">
        <v>165</v>
      </c>
      <c r="P200" s="212"/>
      <c r="Q200" s="212"/>
      <c r="R200" s="216">
        <v>0.8571428571428571</v>
      </c>
      <c r="S200" s="212"/>
      <c r="T200" s="201" t="s">
        <v>2095</v>
      </c>
      <c r="U200" s="217"/>
      <c r="V200" s="212">
        <v>710</v>
      </c>
      <c r="W200" s="218">
        <v>355</v>
      </c>
      <c r="X200" s="212">
        <v>48</v>
      </c>
      <c r="Y200" s="212">
        <f t="shared" si="3"/>
        <v>576</v>
      </c>
      <c r="Z200" s="219"/>
      <c r="AA200" s="220" t="s">
        <v>2096</v>
      </c>
      <c r="AB200" s="220" t="s">
        <v>2097</v>
      </c>
      <c r="AC200" s="220" t="s">
        <v>2117</v>
      </c>
      <c r="AD200" s="220" t="s">
        <v>2095</v>
      </c>
      <c r="AE200" s="212"/>
      <c r="AF200" s="220" t="s">
        <v>2095</v>
      </c>
      <c r="AG200" s="228" t="s">
        <v>2095</v>
      </c>
      <c r="AH200" s="221" t="s">
        <v>2095</v>
      </c>
      <c r="AI200" s="222">
        <v>3</v>
      </c>
      <c r="AJ200" s="212" t="s">
        <v>2095</v>
      </c>
      <c r="AK200" s="223"/>
      <c r="AL200" s="212">
        <v>162</v>
      </c>
      <c r="AM200" s="212">
        <v>9</v>
      </c>
      <c r="AN200" s="212">
        <v>14</v>
      </c>
      <c r="AO200" s="224">
        <v>0.50730062732764958</v>
      </c>
      <c r="AP200" s="212" t="s">
        <v>2441</v>
      </c>
      <c r="AQ200" s="225"/>
    </row>
    <row r="201" spans="1:43" s="226" customFormat="1" ht="29" hidden="1" x14ac:dyDescent="0.35">
      <c r="A201" s="210">
        <v>19</v>
      </c>
      <c r="B201" s="210" t="s">
        <v>29</v>
      </c>
      <c r="C201" s="210" t="s">
        <v>678</v>
      </c>
      <c r="D201" s="210" t="s">
        <v>2658</v>
      </c>
      <c r="E201" s="210" t="s">
        <v>681</v>
      </c>
      <c r="F201" s="211" t="s">
        <v>2412</v>
      </c>
      <c r="G201" s="210"/>
      <c r="H201" s="212"/>
      <c r="I201" s="215"/>
      <c r="J201" s="213" t="s">
        <v>36</v>
      </c>
      <c r="K201" s="214" t="s">
        <v>37</v>
      </c>
      <c r="L201" s="212">
        <v>1930</v>
      </c>
      <c r="M201" s="215">
        <v>350</v>
      </c>
      <c r="N201" s="215"/>
      <c r="O201" s="215">
        <v>266</v>
      </c>
      <c r="P201" s="212"/>
      <c r="Q201" s="212"/>
      <c r="R201" s="216">
        <v>0.8666666666666667</v>
      </c>
      <c r="S201" s="212"/>
      <c r="T201" s="201" t="s">
        <v>2107</v>
      </c>
      <c r="U201" s="217"/>
      <c r="V201" s="212">
        <v>692</v>
      </c>
      <c r="W201" s="218">
        <v>346</v>
      </c>
      <c r="X201" s="212">
        <v>44</v>
      </c>
      <c r="Y201" s="212">
        <f t="shared" si="3"/>
        <v>528</v>
      </c>
      <c r="Z201" s="219"/>
      <c r="AA201" s="220" t="s">
        <v>2096</v>
      </c>
      <c r="AB201" s="220" t="s">
        <v>2097</v>
      </c>
      <c r="AC201" s="220" t="s">
        <v>2126</v>
      </c>
      <c r="AD201" s="220" t="s">
        <v>2095</v>
      </c>
      <c r="AE201" s="212"/>
      <c r="AF201" s="220" t="s">
        <v>2095</v>
      </c>
      <c r="AG201" s="228" t="s">
        <v>2095</v>
      </c>
      <c r="AH201" s="221" t="s">
        <v>2095</v>
      </c>
      <c r="AI201" s="222">
        <v>3</v>
      </c>
      <c r="AJ201" s="212" t="s">
        <v>2095</v>
      </c>
      <c r="AK201" s="223"/>
      <c r="AL201" s="212">
        <v>566</v>
      </c>
      <c r="AM201" s="212">
        <v>0</v>
      </c>
      <c r="AN201" s="212">
        <v>8</v>
      </c>
      <c r="AO201" s="224">
        <v>2.4910558847916477</v>
      </c>
      <c r="AP201" s="212" t="s">
        <v>2280</v>
      </c>
      <c r="AQ201" s="225"/>
    </row>
    <row r="202" spans="1:43" s="226" customFormat="1" ht="29" hidden="1" x14ac:dyDescent="0.35">
      <c r="A202" s="210">
        <v>20</v>
      </c>
      <c r="B202" s="210" t="s">
        <v>29</v>
      </c>
      <c r="C202" s="210" t="s">
        <v>650</v>
      </c>
      <c r="D202" s="210" t="s">
        <v>2659</v>
      </c>
      <c r="E202" s="210" t="s">
        <v>653</v>
      </c>
      <c r="F202" s="211" t="s">
        <v>2599</v>
      </c>
      <c r="G202" s="210"/>
      <c r="H202" s="212"/>
      <c r="I202" s="215"/>
      <c r="J202" s="213" t="s">
        <v>36</v>
      </c>
      <c r="K202" s="214" t="s">
        <v>37</v>
      </c>
      <c r="L202" s="212">
        <v>1915</v>
      </c>
      <c r="M202" s="215">
        <v>266</v>
      </c>
      <c r="N202" s="215"/>
      <c r="O202" s="215">
        <v>294</v>
      </c>
      <c r="P202" s="212"/>
      <c r="Q202" s="212"/>
      <c r="R202" s="216">
        <v>0.98245614035087714</v>
      </c>
      <c r="S202" s="212"/>
      <c r="T202" s="201" t="s">
        <v>2095</v>
      </c>
      <c r="U202" s="217"/>
      <c r="V202" s="212">
        <v>1245</v>
      </c>
      <c r="W202" s="218">
        <v>622.5</v>
      </c>
      <c r="X202" s="212">
        <v>70</v>
      </c>
      <c r="Y202" s="212">
        <f t="shared" si="3"/>
        <v>840</v>
      </c>
      <c r="Z202" s="219"/>
      <c r="AA202" s="220" t="s">
        <v>2116</v>
      </c>
      <c r="AB202" s="220" t="s">
        <v>2095</v>
      </c>
      <c r="AC202" s="220" t="s">
        <v>2126</v>
      </c>
      <c r="AD202" s="220" t="s">
        <v>2095</v>
      </c>
      <c r="AE202" s="212"/>
      <c r="AF202" s="220" t="s">
        <v>2095</v>
      </c>
      <c r="AG202" s="228" t="s">
        <v>2095</v>
      </c>
      <c r="AH202" s="221" t="s">
        <v>2201</v>
      </c>
      <c r="AI202" s="222">
        <v>3</v>
      </c>
      <c r="AJ202" s="212" t="s">
        <v>2095</v>
      </c>
      <c r="AK202" s="223"/>
      <c r="AL202" s="212">
        <v>56</v>
      </c>
      <c r="AM202" s="212">
        <v>3</v>
      </c>
      <c r="AN202" s="212">
        <v>28</v>
      </c>
      <c r="AO202" s="224">
        <v>0.69197891921022725</v>
      </c>
      <c r="AP202" s="212" t="s">
        <v>2589</v>
      </c>
      <c r="AQ202" s="225"/>
    </row>
    <row r="203" spans="1:43" s="226" customFormat="1" ht="29" hidden="1" x14ac:dyDescent="0.35">
      <c r="A203" s="210">
        <v>24</v>
      </c>
      <c r="B203" s="210" t="s">
        <v>145</v>
      </c>
      <c r="C203" s="210" t="s">
        <v>465</v>
      </c>
      <c r="D203" s="210" t="s">
        <v>2660</v>
      </c>
      <c r="E203" s="210" t="s">
        <v>468</v>
      </c>
      <c r="F203" s="211" t="s">
        <v>2661</v>
      </c>
      <c r="G203" s="210"/>
      <c r="H203" s="212" t="s">
        <v>2105</v>
      </c>
      <c r="I203" s="215"/>
      <c r="J203" s="213" t="s">
        <v>62</v>
      </c>
      <c r="K203" s="214" t="s">
        <v>37</v>
      </c>
      <c r="L203" s="212">
        <v>2014</v>
      </c>
      <c r="M203" s="215">
        <v>235</v>
      </c>
      <c r="N203" s="215"/>
      <c r="O203" s="215">
        <v>345</v>
      </c>
      <c r="P203" s="212"/>
      <c r="Q203" s="212"/>
      <c r="R203" s="216">
        <v>1</v>
      </c>
      <c r="S203" s="212"/>
      <c r="T203" s="201" t="s">
        <v>2095</v>
      </c>
      <c r="U203" s="217"/>
      <c r="V203" s="212">
        <v>602</v>
      </c>
      <c r="W203" s="218">
        <v>301</v>
      </c>
      <c r="X203" s="212">
        <v>28</v>
      </c>
      <c r="Y203" s="212">
        <f t="shared" si="3"/>
        <v>336</v>
      </c>
      <c r="Z203" s="219"/>
      <c r="AA203" s="220" t="s">
        <v>2096</v>
      </c>
      <c r="AB203" s="220" t="s">
        <v>2097</v>
      </c>
      <c r="AC203" s="220" t="s">
        <v>2126</v>
      </c>
      <c r="AD203" s="220" t="s">
        <v>2095</v>
      </c>
      <c r="AE203" s="212"/>
      <c r="AF203" s="220" t="s">
        <v>2095</v>
      </c>
      <c r="AG203" s="228" t="s">
        <v>2095</v>
      </c>
      <c r="AH203" s="221" t="s">
        <v>2095</v>
      </c>
      <c r="AI203" s="222">
        <v>3</v>
      </c>
      <c r="AJ203" s="212" t="s">
        <v>2095</v>
      </c>
      <c r="AK203" s="223"/>
      <c r="AL203" s="212">
        <v>271</v>
      </c>
      <c r="AM203" s="212">
        <v>0</v>
      </c>
      <c r="AN203" s="212">
        <v>10</v>
      </c>
      <c r="AO203" s="224">
        <v>0.77698324761931825</v>
      </c>
      <c r="AP203" s="212" t="s">
        <v>2461</v>
      </c>
      <c r="AQ203" s="225"/>
    </row>
    <row r="204" spans="1:43" s="226" customFormat="1" ht="29" hidden="1" x14ac:dyDescent="0.35">
      <c r="A204" s="237">
        <v>26</v>
      </c>
      <c r="B204" s="210" t="s">
        <v>145</v>
      </c>
      <c r="C204" s="210" t="s">
        <v>361</v>
      </c>
      <c r="D204" s="210" t="s">
        <v>2662</v>
      </c>
      <c r="E204" s="210" t="s">
        <v>364</v>
      </c>
      <c r="F204" s="211" t="s">
        <v>2663</v>
      </c>
      <c r="G204" s="210"/>
      <c r="H204" s="212"/>
      <c r="I204" s="215"/>
      <c r="J204" s="213" t="s">
        <v>62</v>
      </c>
      <c r="K204" s="214" t="s">
        <v>37</v>
      </c>
      <c r="L204" s="212">
        <v>1953</v>
      </c>
      <c r="M204" s="215">
        <v>260</v>
      </c>
      <c r="N204" s="215"/>
      <c r="O204" s="215">
        <v>368</v>
      </c>
      <c r="P204" s="212"/>
      <c r="Q204" s="212"/>
      <c r="R204" s="216">
        <v>0.8666666666666667</v>
      </c>
      <c r="S204" s="212"/>
      <c r="T204" s="201" t="s">
        <v>2095</v>
      </c>
      <c r="U204" s="217"/>
      <c r="V204" s="212">
        <v>402</v>
      </c>
      <c r="W204" s="218">
        <v>201</v>
      </c>
      <c r="X204" s="212">
        <v>27</v>
      </c>
      <c r="Y204" s="212">
        <f t="shared" si="3"/>
        <v>324</v>
      </c>
      <c r="Z204" s="219"/>
      <c r="AA204" s="220" t="s">
        <v>2096</v>
      </c>
      <c r="AB204" s="220" t="s">
        <v>2097</v>
      </c>
      <c r="AC204" s="220" t="s">
        <v>2126</v>
      </c>
      <c r="AD204" s="220" t="s">
        <v>2095</v>
      </c>
      <c r="AE204" s="212"/>
      <c r="AF204" s="220" t="s">
        <v>2095</v>
      </c>
      <c r="AG204" s="228" t="s">
        <v>2095</v>
      </c>
      <c r="AH204" s="221" t="s">
        <v>2095</v>
      </c>
      <c r="AI204" s="222">
        <v>3</v>
      </c>
      <c r="AJ204" s="212" t="s">
        <v>2095</v>
      </c>
      <c r="AK204" s="223"/>
      <c r="AL204" s="212">
        <v>25</v>
      </c>
      <c r="AM204" s="212">
        <v>0</v>
      </c>
      <c r="AN204" s="212">
        <v>5</v>
      </c>
      <c r="AO204" s="224">
        <v>0.75417707067992423</v>
      </c>
      <c r="AP204" s="212" t="s">
        <v>2333</v>
      </c>
      <c r="AQ204" s="225"/>
    </row>
    <row r="205" spans="1:43" s="226" customFormat="1" ht="29" hidden="1" x14ac:dyDescent="0.35">
      <c r="A205" s="210">
        <v>27</v>
      </c>
      <c r="B205" s="210" t="s">
        <v>145</v>
      </c>
      <c r="C205" s="210" t="s">
        <v>325</v>
      </c>
      <c r="D205" s="210" t="s">
        <v>2664</v>
      </c>
      <c r="E205" s="210" t="s">
        <v>328</v>
      </c>
      <c r="F205" s="211" t="s">
        <v>2515</v>
      </c>
      <c r="G205" s="210"/>
      <c r="H205" s="212" t="s">
        <v>2105</v>
      </c>
      <c r="I205" s="215"/>
      <c r="J205" s="213" t="s">
        <v>36</v>
      </c>
      <c r="K205" s="214" t="s">
        <v>37</v>
      </c>
      <c r="L205" s="212">
        <v>2004</v>
      </c>
      <c r="M205" s="215">
        <v>332</v>
      </c>
      <c r="N205" s="215"/>
      <c r="O205" s="215">
        <v>200</v>
      </c>
      <c r="P205" s="212"/>
      <c r="Q205" s="212"/>
      <c r="R205" s="216">
        <v>1</v>
      </c>
      <c r="S205" s="212"/>
      <c r="T205" s="201" t="s">
        <v>2107</v>
      </c>
      <c r="U205" s="217"/>
      <c r="V205" s="212">
        <v>567</v>
      </c>
      <c r="W205" s="218">
        <v>283.5</v>
      </c>
      <c r="X205" s="212">
        <v>28</v>
      </c>
      <c r="Y205" s="212">
        <f t="shared" si="3"/>
        <v>336</v>
      </c>
      <c r="Z205" s="219"/>
      <c r="AA205" s="220" t="s">
        <v>2096</v>
      </c>
      <c r="AB205" s="220" t="s">
        <v>2097</v>
      </c>
      <c r="AC205" s="220" t="s">
        <v>2126</v>
      </c>
      <c r="AD205" s="220" t="s">
        <v>2095</v>
      </c>
      <c r="AE205" s="212"/>
      <c r="AF205" s="220" t="s">
        <v>2095</v>
      </c>
      <c r="AG205" s="228" t="s">
        <v>2095</v>
      </c>
      <c r="AH205" s="221" t="s">
        <v>2095</v>
      </c>
      <c r="AI205" s="222">
        <v>3</v>
      </c>
      <c r="AJ205" s="212" t="s">
        <v>2095</v>
      </c>
      <c r="AK205" s="223"/>
      <c r="AL205" s="212">
        <v>311</v>
      </c>
      <c r="AM205" s="212">
        <v>1</v>
      </c>
      <c r="AN205" s="212">
        <v>3</v>
      </c>
      <c r="AO205" s="224">
        <v>0.63861438294886175</v>
      </c>
      <c r="AP205" s="212" t="s">
        <v>2337</v>
      </c>
      <c r="AQ205" s="225"/>
    </row>
    <row r="206" spans="1:43" s="226" customFormat="1" ht="29" hidden="1" x14ac:dyDescent="0.35">
      <c r="A206" s="210">
        <v>27</v>
      </c>
      <c r="B206" s="210" t="s">
        <v>145</v>
      </c>
      <c r="C206" s="210" t="s">
        <v>333</v>
      </c>
      <c r="D206" s="210" t="s">
        <v>2665</v>
      </c>
      <c r="E206" s="210" t="s">
        <v>337</v>
      </c>
      <c r="F206" s="211" t="s">
        <v>2666</v>
      </c>
      <c r="G206" s="210"/>
      <c r="H206" s="212" t="s">
        <v>2105</v>
      </c>
      <c r="I206" s="215"/>
      <c r="J206" s="213" t="s">
        <v>62</v>
      </c>
      <c r="K206" s="214" t="s">
        <v>37</v>
      </c>
      <c r="L206" s="212">
        <v>2017</v>
      </c>
      <c r="M206" s="215">
        <v>202</v>
      </c>
      <c r="N206" s="215"/>
      <c r="O206" s="215" t="e">
        <v>#N/A</v>
      </c>
      <c r="P206" s="212"/>
      <c r="Q206" s="212"/>
      <c r="R206" s="216">
        <v>1</v>
      </c>
      <c r="S206" s="212"/>
      <c r="T206" s="201" t="s">
        <v>2095</v>
      </c>
      <c r="U206" s="217"/>
      <c r="V206" s="212">
        <v>535</v>
      </c>
      <c r="W206" s="218">
        <v>267.5</v>
      </c>
      <c r="X206" s="212">
        <v>35</v>
      </c>
      <c r="Y206" s="212">
        <f t="shared" si="3"/>
        <v>420</v>
      </c>
      <c r="Z206" s="219"/>
      <c r="AA206" s="220" t="s">
        <v>2096</v>
      </c>
      <c r="AB206" s="220" t="s">
        <v>2097</v>
      </c>
      <c r="AC206" s="220" t="s">
        <v>2126</v>
      </c>
      <c r="AD206" s="220" t="s">
        <v>2095</v>
      </c>
      <c r="AE206" s="212"/>
      <c r="AF206" s="220" t="s">
        <v>2095</v>
      </c>
      <c r="AG206" s="228" t="s">
        <v>2095</v>
      </c>
      <c r="AH206" s="221" t="s">
        <v>2095</v>
      </c>
      <c r="AI206" s="222">
        <v>3</v>
      </c>
      <c r="AJ206" s="212" t="s">
        <v>2095</v>
      </c>
      <c r="AK206" s="223"/>
      <c r="AL206" s="212">
        <v>311</v>
      </c>
      <c r="AM206" s="212">
        <v>2</v>
      </c>
      <c r="AN206" s="212">
        <v>11</v>
      </c>
      <c r="AO206" s="224">
        <v>2.5405448646212121</v>
      </c>
      <c r="AP206" s="212" t="s">
        <v>2346</v>
      </c>
      <c r="AQ206" s="225"/>
    </row>
    <row r="207" spans="1:43" s="226" customFormat="1" ht="43.5" hidden="1" x14ac:dyDescent="0.35">
      <c r="A207" s="210">
        <v>31</v>
      </c>
      <c r="B207" s="210" t="s">
        <v>57</v>
      </c>
      <c r="C207" s="210" t="s">
        <v>58</v>
      </c>
      <c r="D207" s="210" t="s">
        <v>2667</v>
      </c>
      <c r="E207" s="210" t="s">
        <v>61</v>
      </c>
      <c r="F207" s="211" t="s">
        <v>2613</v>
      </c>
      <c r="G207" s="210"/>
      <c r="H207" s="212" t="s">
        <v>2105</v>
      </c>
      <c r="I207" s="215"/>
      <c r="J207" s="213" t="s">
        <v>62</v>
      </c>
      <c r="K207" s="214" t="s">
        <v>37</v>
      </c>
      <c r="L207" s="212">
        <v>2000</v>
      </c>
      <c r="M207" s="215">
        <v>484</v>
      </c>
      <c r="N207" s="215"/>
      <c r="O207" s="215">
        <v>216</v>
      </c>
      <c r="P207" s="212"/>
      <c r="Q207" s="212"/>
      <c r="R207" s="216">
        <v>1</v>
      </c>
      <c r="S207" s="212"/>
      <c r="T207" s="201" t="s">
        <v>2107</v>
      </c>
      <c r="U207" s="217"/>
      <c r="V207" s="212">
        <v>661</v>
      </c>
      <c r="W207" s="218">
        <v>330.5</v>
      </c>
      <c r="X207" s="212">
        <v>36</v>
      </c>
      <c r="Y207" s="212">
        <f t="shared" si="3"/>
        <v>432</v>
      </c>
      <c r="Z207" s="219"/>
      <c r="AA207" s="220" t="s">
        <v>2096</v>
      </c>
      <c r="AB207" s="220" t="s">
        <v>2097</v>
      </c>
      <c r="AC207" s="220" t="s">
        <v>2126</v>
      </c>
      <c r="AD207" s="220" t="s">
        <v>2095</v>
      </c>
      <c r="AE207" s="212"/>
      <c r="AF207" s="220" t="s">
        <v>2095</v>
      </c>
      <c r="AG207" s="228" t="s">
        <v>2095</v>
      </c>
      <c r="AH207" s="221" t="s">
        <v>2095</v>
      </c>
      <c r="AI207" s="222">
        <v>3</v>
      </c>
      <c r="AJ207" s="212" t="s">
        <v>2095</v>
      </c>
      <c r="AK207" s="223"/>
      <c r="AL207" s="212">
        <v>109</v>
      </c>
      <c r="AM207" s="212">
        <v>0</v>
      </c>
      <c r="AN207" s="212">
        <v>5</v>
      </c>
      <c r="AO207" s="224">
        <v>1.8437627920246193</v>
      </c>
      <c r="AP207" s="212" t="s">
        <v>2380</v>
      </c>
      <c r="AQ207" s="225"/>
    </row>
    <row r="208" spans="1:43" s="226" customFormat="1" ht="43.5" hidden="1" x14ac:dyDescent="0.35">
      <c r="A208" s="210">
        <v>31</v>
      </c>
      <c r="B208" s="210" t="s">
        <v>57</v>
      </c>
      <c r="C208" s="210" t="s">
        <v>78</v>
      </c>
      <c r="D208" s="210" t="s">
        <v>2668</v>
      </c>
      <c r="E208" s="210" t="s">
        <v>82</v>
      </c>
      <c r="F208" s="211" t="s">
        <v>2669</v>
      </c>
      <c r="G208" s="210"/>
      <c r="H208" s="212" t="s">
        <v>2105</v>
      </c>
      <c r="I208" s="215"/>
      <c r="J208" s="213" t="s">
        <v>62</v>
      </c>
      <c r="K208" s="214" t="s">
        <v>37</v>
      </c>
      <c r="L208" s="212">
        <v>2008</v>
      </c>
      <c r="M208" s="215">
        <v>583</v>
      </c>
      <c r="N208" s="215"/>
      <c r="O208" s="215">
        <v>300</v>
      </c>
      <c r="P208" s="212"/>
      <c r="Q208" s="212" t="s">
        <v>2106</v>
      </c>
      <c r="R208" s="216">
        <v>1</v>
      </c>
      <c r="S208" s="212"/>
      <c r="T208" s="198" t="s">
        <v>2107</v>
      </c>
      <c r="U208" s="217"/>
      <c r="V208" s="212">
        <v>1523</v>
      </c>
      <c r="W208" s="218">
        <v>761.5</v>
      </c>
      <c r="X208" s="212">
        <v>57</v>
      </c>
      <c r="Y208" s="212">
        <f t="shared" si="3"/>
        <v>684</v>
      </c>
      <c r="Z208" s="219"/>
      <c r="AA208" s="220" t="s">
        <v>2102</v>
      </c>
      <c r="AB208" s="220" t="s">
        <v>2095</v>
      </c>
      <c r="AC208" s="220" t="s">
        <v>2126</v>
      </c>
      <c r="AD208" s="220" t="s">
        <v>2095</v>
      </c>
      <c r="AE208" s="212"/>
      <c r="AF208" s="220" t="s">
        <v>2095</v>
      </c>
      <c r="AG208" s="228" t="s">
        <v>2095</v>
      </c>
      <c r="AH208" s="221" t="s">
        <v>2095</v>
      </c>
      <c r="AI208" s="222">
        <v>3</v>
      </c>
      <c r="AJ208" s="212" t="s">
        <v>2095</v>
      </c>
      <c r="AK208" s="223"/>
      <c r="AL208" s="212">
        <v>109</v>
      </c>
      <c r="AM208" s="212">
        <v>0</v>
      </c>
      <c r="AN208" s="212">
        <v>13</v>
      </c>
      <c r="AO208" s="224">
        <v>3.8594375465719697</v>
      </c>
      <c r="AP208" s="212" t="s">
        <v>2374</v>
      </c>
      <c r="AQ208" s="225"/>
    </row>
    <row r="209" spans="1:43" s="226" customFormat="1" ht="43.5" hidden="1" x14ac:dyDescent="0.35">
      <c r="A209" s="210">
        <v>31</v>
      </c>
      <c r="B209" s="210" t="s">
        <v>57</v>
      </c>
      <c r="C209" s="210" t="s">
        <v>101</v>
      </c>
      <c r="D209" s="210" t="s">
        <v>2670</v>
      </c>
      <c r="E209" s="210" t="s">
        <v>104</v>
      </c>
      <c r="F209" s="211" t="s">
        <v>2669</v>
      </c>
      <c r="G209" s="210"/>
      <c r="H209" s="212" t="s">
        <v>2105</v>
      </c>
      <c r="I209" s="215"/>
      <c r="J209" s="213" t="s">
        <v>62</v>
      </c>
      <c r="K209" s="214" t="s">
        <v>37</v>
      </c>
      <c r="L209" s="212">
        <v>2003</v>
      </c>
      <c r="M209" s="215">
        <v>430</v>
      </c>
      <c r="N209" s="215"/>
      <c r="O209" s="215">
        <v>203</v>
      </c>
      <c r="P209" s="212"/>
      <c r="Q209" s="212"/>
      <c r="R209" s="216">
        <v>1</v>
      </c>
      <c r="S209" s="212"/>
      <c r="T209" s="198" t="s">
        <v>2095</v>
      </c>
      <c r="U209" s="217"/>
      <c r="V209" s="212">
        <v>780</v>
      </c>
      <c r="W209" s="218">
        <v>390</v>
      </c>
      <c r="X209" s="212">
        <v>41</v>
      </c>
      <c r="Y209" s="212">
        <f t="shared" si="3"/>
        <v>492</v>
      </c>
      <c r="Z209" s="219"/>
      <c r="AA209" s="220" t="s">
        <v>2096</v>
      </c>
      <c r="AB209" s="220" t="s">
        <v>2097</v>
      </c>
      <c r="AC209" s="220" t="s">
        <v>2126</v>
      </c>
      <c r="AD209" s="220" t="s">
        <v>2095</v>
      </c>
      <c r="AE209" s="212"/>
      <c r="AF209" s="220" t="s">
        <v>2095</v>
      </c>
      <c r="AG209" s="228" t="s">
        <v>2095</v>
      </c>
      <c r="AH209" s="221" t="s">
        <v>2095</v>
      </c>
      <c r="AI209" s="222">
        <v>3</v>
      </c>
      <c r="AJ209" s="212" t="s">
        <v>2095</v>
      </c>
      <c r="AK209" s="223"/>
      <c r="AL209" s="212">
        <v>109</v>
      </c>
      <c r="AM209" s="212">
        <v>0</v>
      </c>
      <c r="AN209" s="212">
        <v>13</v>
      </c>
      <c r="AO209" s="224">
        <v>3.9371927216666482</v>
      </c>
      <c r="AP209" s="212" t="s">
        <v>2374</v>
      </c>
      <c r="AQ209" s="225"/>
    </row>
    <row r="210" spans="1:43" s="226" customFormat="1" ht="29" hidden="1" x14ac:dyDescent="0.35">
      <c r="A210" s="210">
        <v>31</v>
      </c>
      <c r="B210" s="210" t="s">
        <v>57</v>
      </c>
      <c r="C210" s="210" t="s">
        <v>128</v>
      </c>
      <c r="D210" s="210" t="s">
        <v>2671</v>
      </c>
      <c r="E210" s="210" t="s">
        <v>129</v>
      </c>
      <c r="F210" s="211" t="s">
        <v>2611</v>
      </c>
      <c r="G210" s="210"/>
      <c r="H210" s="212"/>
      <c r="I210" s="215"/>
      <c r="J210" s="213" t="s">
        <v>36</v>
      </c>
      <c r="K210" s="214" t="s">
        <v>37</v>
      </c>
      <c r="L210" s="212">
        <v>1979</v>
      </c>
      <c r="M210" s="215">
        <v>144</v>
      </c>
      <c r="N210" s="215"/>
      <c r="O210" s="215">
        <v>79</v>
      </c>
      <c r="P210" s="212"/>
      <c r="Q210" s="212"/>
      <c r="R210" s="216">
        <v>0.77142857142857146</v>
      </c>
      <c r="S210" s="212"/>
      <c r="T210" s="198" t="s">
        <v>2095</v>
      </c>
      <c r="U210" s="217"/>
      <c r="V210" s="212">
        <v>288</v>
      </c>
      <c r="W210" s="218">
        <v>144</v>
      </c>
      <c r="X210" s="212">
        <v>17</v>
      </c>
      <c r="Y210" s="212">
        <f t="shared" si="3"/>
        <v>204</v>
      </c>
      <c r="Z210" s="219"/>
      <c r="AA210" s="220" t="s">
        <v>2102</v>
      </c>
      <c r="AB210" s="220" t="s">
        <v>2095</v>
      </c>
      <c r="AC210" s="220" t="s">
        <v>2126</v>
      </c>
      <c r="AD210" s="220" t="s">
        <v>2095</v>
      </c>
      <c r="AE210" s="212"/>
      <c r="AF210" s="220" t="s">
        <v>2095</v>
      </c>
      <c r="AG210" s="228" t="s">
        <v>2095</v>
      </c>
      <c r="AH210" s="221" t="s">
        <v>2095</v>
      </c>
      <c r="AI210" s="222">
        <v>3</v>
      </c>
      <c r="AJ210" s="212" t="s">
        <v>2095</v>
      </c>
      <c r="AK210" s="223"/>
      <c r="AL210" s="212">
        <v>109</v>
      </c>
      <c r="AM210" s="212">
        <v>2</v>
      </c>
      <c r="AN210" s="212">
        <v>8</v>
      </c>
      <c r="AO210" s="224">
        <v>0.15281660880871192</v>
      </c>
      <c r="AP210" s="212" t="s">
        <v>2498</v>
      </c>
      <c r="AQ210" s="225"/>
    </row>
    <row r="211" spans="1:43" s="226" customFormat="1" hidden="1" x14ac:dyDescent="0.35">
      <c r="A211" s="210">
        <v>3</v>
      </c>
      <c r="B211" s="210" t="s">
        <v>1649</v>
      </c>
      <c r="C211" s="210" t="s">
        <v>1890</v>
      </c>
      <c r="D211" s="210" t="s">
        <v>2672</v>
      </c>
      <c r="E211" s="220" t="s">
        <v>1894</v>
      </c>
      <c r="F211" s="211" t="s">
        <v>2392</v>
      </c>
      <c r="G211" s="220"/>
      <c r="H211" s="212" t="s">
        <v>2148</v>
      </c>
      <c r="I211" s="215"/>
      <c r="J211" s="213" t="s">
        <v>36</v>
      </c>
      <c r="K211" s="214" t="s">
        <v>37</v>
      </c>
      <c r="L211" s="212">
        <v>1965</v>
      </c>
      <c r="M211" s="215">
        <v>248</v>
      </c>
      <c r="N211" s="215"/>
      <c r="O211" s="215">
        <v>619</v>
      </c>
      <c r="P211" s="212"/>
      <c r="Q211" s="212"/>
      <c r="R211" s="216">
        <v>0.69473684210526321</v>
      </c>
      <c r="S211" s="212"/>
      <c r="T211" s="201" t="s">
        <v>2095</v>
      </c>
      <c r="U211" s="217"/>
      <c r="V211" s="212">
        <v>2157</v>
      </c>
      <c r="W211" s="218">
        <v>1078.5</v>
      </c>
      <c r="X211" s="212">
        <v>86</v>
      </c>
      <c r="Y211" s="212">
        <f t="shared" si="3"/>
        <v>1032</v>
      </c>
      <c r="Z211" s="219"/>
      <c r="AA211" s="220" t="s">
        <v>2620</v>
      </c>
      <c r="AB211" s="220" t="s">
        <v>2095</v>
      </c>
      <c r="AC211" s="220" t="s">
        <v>2095</v>
      </c>
      <c r="AD211" s="220" t="s">
        <v>2095</v>
      </c>
      <c r="AE211" s="212"/>
      <c r="AF211" s="220" t="s">
        <v>2129</v>
      </c>
      <c r="AG211" s="228" t="s">
        <v>2095</v>
      </c>
      <c r="AH211" s="221" t="s">
        <v>2201</v>
      </c>
      <c r="AI211" s="222">
        <v>2</v>
      </c>
      <c r="AJ211" s="212" t="s">
        <v>2095</v>
      </c>
      <c r="AK211" s="223"/>
      <c r="AL211" s="212">
        <v>286</v>
      </c>
      <c r="AM211" s="212">
        <v>4</v>
      </c>
      <c r="AN211" s="212">
        <v>8</v>
      </c>
      <c r="AO211" s="224">
        <v>1.0949270589337121</v>
      </c>
      <c r="AP211" s="212" t="s">
        <v>2673</v>
      </c>
      <c r="AQ211" s="225"/>
    </row>
    <row r="212" spans="1:43" s="226" customFormat="1" hidden="1" x14ac:dyDescent="0.35">
      <c r="A212" s="210">
        <v>3</v>
      </c>
      <c r="B212" s="210" t="s">
        <v>1649</v>
      </c>
      <c r="C212" s="210" t="s">
        <v>1907</v>
      </c>
      <c r="D212" s="210" t="s">
        <v>2674</v>
      </c>
      <c r="E212" s="220" t="s">
        <v>1911</v>
      </c>
      <c r="F212" s="211" t="s">
        <v>2392</v>
      </c>
      <c r="G212" s="220"/>
      <c r="H212" s="212" t="s">
        <v>2137</v>
      </c>
      <c r="I212" s="215"/>
      <c r="J212" s="213" t="s">
        <v>62</v>
      </c>
      <c r="K212" s="214" t="s">
        <v>37</v>
      </c>
      <c r="L212" s="212">
        <v>1999</v>
      </c>
      <c r="M212" s="215">
        <v>216</v>
      </c>
      <c r="N212" s="215"/>
      <c r="O212" s="215">
        <v>320</v>
      </c>
      <c r="P212" s="212"/>
      <c r="Q212" s="212"/>
      <c r="R212" s="216">
        <v>1</v>
      </c>
      <c r="S212" s="212"/>
      <c r="T212" s="201" t="s">
        <v>2095</v>
      </c>
      <c r="U212" s="217"/>
      <c r="V212" s="212">
        <v>701</v>
      </c>
      <c r="W212" s="218">
        <v>350.5</v>
      </c>
      <c r="X212" s="212">
        <v>42</v>
      </c>
      <c r="Y212" s="212">
        <f t="shared" si="3"/>
        <v>504</v>
      </c>
      <c r="Z212" s="219"/>
      <c r="AA212" s="220" t="s">
        <v>2116</v>
      </c>
      <c r="AB212" s="220" t="s">
        <v>2095</v>
      </c>
      <c r="AC212" s="220" t="s">
        <v>2095</v>
      </c>
      <c r="AD212" s="220" t="s">
        <v>2095</v>
      </c>
      <c r="AE212" s="212"/>
      <c r="AF212" s="220" t="s">
        <v>2095</v>
      </c>
      <c r="AG212" s="228" t="s">
        <v>2095</v>
      </c>
      <c r="AH212" s="221" t="s">
        <v>2201</v>
      </c>
      <c r="AI212" s="222">
        <v>2</v>
      </c>
      <c r="AJ212" s="212" t="s">
        <v>2095</v>
      </c>
      <c r="AK212" s="223"/>
      <c r="AL212" s="212">
        <v>286</v>
      </c>
      <c r="AM212" s="212">
        <v>5</v>
      </c>
      <c r="AN212" s="212">
        <v>11</v>
      </c>
      <c r="AO212" s="224">
        <v>0.6527422878560587</v>
      </c>
      <c r="AP212" s="212" t="s">
        <v>2152</v>
      </c>
      <c r="AQ212" s="225"/>
    </row>
    <row r="213" spans="1:43" s="226" customFormat="1" hidden="1" x14ac:dyDescent="0.35">
      <c r="A213" s="210">
        <v>8</v>
      </c>
      <c r="B213" s="210" t="s">
        <v>1083</v>
      </c>
      <c r="C213" s="210" t="s">
        <v>1529</v>
      </c>
      <c r="D213" s="210" t="s">
        <v>2675</v>
      </c>
      <c r="E213" s="210" t="s">
        <v>1533</v>
      </c>
      <c r="F213" s="211" t="s">
        <v>2676</v>
      </c>
      <c r="G213" s="210"/>
      <c r="H213" s="212" t="s">
        <v>2137</v>
      </c>
      <c r="I213" s="215"/>
      <c r="J213" s="213" t="s">
        <v>62</v>
      </c>
      <c r="K213" s="214" t="s">
        <v>37</v>
      </c>
      <c r="L213" s="212">
        <v>2017</v>
      </c>
      <c r="M213" s="215">
        <v>166</v>
      </c>
      <c r="N213" s="215"/>
      <c r="O213" s="215" t="e">
        <v>#N/A</v>
      </c>
      <c r="P213" s="212"/>
      <c r="Q213" s="212"/>
      <c r="R213" s="216">
        <v>1</v>
      </c>
      <c r="S213" s="212"/>
      <c r="T213" s="201" t="s">
        <v>2107</v>
      </c>
      <c r="U213" s="217"/>
      <c r="V213" s="212">
        <v>600</v>
      </c>
      <c r="W213" s="218">
        <v>300</v>
      </c>
      <c r="X213" s="212">
        <v>29</v>
      </c>
      <c r="Y213" s="212">
        <f t="shared" si="3"/>
        <v>348</v>
      </c>
      <c r="Z213" s="219"/>
      <c r="AA213" s="220" t="s">
        <v>2096</v>
      </c>
      <c r="AB213" s="220" t="s">
        <v>2097</v>
      </c>
      <c r="AC213" s="220" t="s">
        <v>2095</v>
      </c>
      <c r="AD213" s="220" t="s">
        <v>2095</v>
      </c>
      <c r="AE213" s="212"/>
      <c r="AF213" s="220" t="s">
        <v>2095</v>
      </c>
      <c r="AG213" s="228" t="s">
        <v>2095</v>
      </c>
      <c r="AH213" s="221" t="s">
        <v>2095</v>
      </c>
      <c r="AI213" s="222">
        <v>2</v>
      </c>
      <c r="AJ213" s="212" t="s">
        <v>2095</v>
      </c>
      <c r="AK213" s="223"/>
      <c r="AL213" s="212">
        <v>623</v>
      </c>
      <c r="AM213" s="212">
        <v>1</v>
      </c>
      <c r="AN213" s="212">
        <v>11</v>
      </c>
      <c r="AO213" s="224">
        <v>1.1158973034981061</v>
      </c>
      <c r="AP213" s="212" t="s">
        <v>2193</v>
      </c>
      <c r="AQ213" s="225"/>
    </row>
    <row r="214" spans="1:43" s="226" customFormat="1" ht="29" hidden="1" x14ac:dyDescent="0.35">
      <c r="A214" s="220">
        <v>8</v>
      </c>
      <c r="B214" s="220" t="s">
        <v>1083</v>
      </c>
      <c r="C214" s="220" t="s">
        <v>1562</v>
      </c>
      <c r="D214" s="210" t="s">
        <v>2677</v>
      </c>
      <c r="E214" s="220" t="s">
        <v>1566</v>
      </c>
      <c r="F214" s="211" t="e">
        <v>#N/A</v>
      </c>
      <c r="G214" s="220"/>
      <c r="H214" s="212"/>
      <c r="I214" s="215"/>
      <c r="J214" s="213" t="s">
        <v>2678</v>
      </c>
      <c r="K214" s="214" t="s">
        <v>2469</v>
      </c>
      <c r="L214" s="212">
        <v>1972</v>
      </c>
      <c r="M214" s="215" t="s">
        <v>2679</v>
      </c>
      <c r="N214" s="215" t="s">
        <v>2680</v>
      </c>
      <c r="O214" s="215" t="s">
        <v>2273</v>
      </c>
      <c r="P214" s="212"/>
      <c r="Q214" s="212"/>
      <c r="R214" s="216">
        <v>1</v>
      </c>
      <c r="S214" s="212"/>
      <c r="T214" s="201" t="s">
        <v>2095</v>
      </c>
      <c r="U214" s="217"/>
      <c r="V214" s="212"/>
      <c r="W214" s="218"/>
      <c r="X214" s="212">
        <v>12</v>
      </c>
      <c r="Y214" s="212">
        <f t="shared" si="3"/>
        <v>144</v>
      </c>
      <c r="Z214" s="219"/>
      <c r="AA214" s="220" t="s">
        <v>2171</v>
      </c>
      <c r="AB214" s="220" t="s">
        <v>2095</v>
      </c>
      <c r="AC214" s="220" t="s">
        <v>2126</v>
      </c>
      <c r="AD214" s="220" t="s">
        <v>2095</v>
      </c>
      <c r="AE214" s="212"/>
      <c r="AF214" s="220" t="s">
        <v>2095</v>
      </c>
      <c r="AG214" s="228" t="s">
        <v>2095</v>
      </c>
      <c r="AH214" s="221" t="s">
        <v>2095</v>
      </c>
      <c r="AI214" s="222">
        <v>2</v>
      </c>
      <c r="AJ214" s="212" t="s">
        <v>2095</v>
      </c>
      <c r="AK214" s="223"/>
      <c r="AL214" s="212">
        <v>623</v>
      </c>
      <c r="AM214" s="212">
        <v>2</v>
      </c>
      <c r="AN214" s="212">
        <v>8</v>
      </c>
      <c r="AO214" s="224">
        <v>1.565494680846591</v>
      </c>
      <c r="AP214" s="212" t="s">
        <v>2177</v>
      </c>
      <c r="AQ214" s="225"/>
    </row>
    <row r="215" spans="1:43" s="226" customFormat="1" ht="29" hidden="1" x14ac:dyDescent="0.35">
      <c r="A215" s="210">
        <v>9</v>
      </c>
      <c r="B215" s="210" t="s">
        <v>1083</v>
      </c>
      <c r="C215" s="210" t="s">
        <v>1414</v>
      </c>
      <c r="D215" s="210" t="s">
        <v>2681</v>
      </c>
      <c r="E215" s="220" t="s">
        <v>1418</v>
      </c>
      <c r="F215" s="211" t="s">
        <v>2399</v>
      </c>
      <c r="G215" s="220"/>
      <c r="H215" s="212"/>
      <c r="I215" s="215"/>
      <c r="J215" s="213" t="s">
        <v>862</v>
      </c>
      <c r="K215" s="214" t="s">
        <v>44</v>
      </c>
      <c r="L215" s="212">
        <v>1928</v>
      </c>
      <c r="M215" s="215">
        <v>168</v>
      </c>
      <c r="N215" s="215"/>
      <c r="O215" s="215">
        <v>328</v>
      </c>
      <c r="P215" s="212"/>
      <c r="Q215" s="212"/>
      <c r="R215" s="216">
        <v>0.7142857142857143</v>
      </c>
      <c r="S215" s="212"/>
      <c r="T215" s="201" t="s">
        <v>2095</v>
      </c>
      <c r="U215" s="217"/>
      <c r="V215" s="212">
        <v>882</v>
      </c>
      <c r="W215" s="218">
        <v>441</v>
      </c>
      <c r="X215" s="212">
        <v>67</v>
      </c>
      <c r="Y215" s="212">
        <f t="shared" si="3"/>
        <v>804</v>
      </c>
      <c r="Z215" s="219"/>
      <c r="AA215" s="220" t="s">
        <v>2096</v>
      </c>
      <c r="AB215" s="220" t="s">
        <v>2097</v>
      </c>
      <c r="AC215" s="220" t="s">
        <v>2095</v>
      </c>
      <c r="AD215" s="220" t="s">
        <v>2095</v>
      </c>
      <c r="AE215" s="212"/>
      <c r="AF215" s="220" t="s">
        <v>2095</v>
      </c>
      <c r="AG215" s="228" t="s">
        <v>2095</v>
      </c>
      <c r="AH215" s="221" t="s">
        <v>2095</v>
      </c>
      <c r="AI215" s="222">
        <v>2</v>
      </c>
      <c r="AJ215" s="212" t="s">
        <v>2095</v>
      </c>
      <c r="AK215" s="223"/>
      <c r="AL215" s="212">
        <v>1286</v>
      </c>
      <c r="AM215" s="212">
        <v>3</v>
      </c>
      <c r="AN215" s="212">
        <v>9</v>
      </c>
      <c r="AO215" s="224">
        <v>0.77203698592045267</v>
      </c>
      <c r="AP215" s="212" t="s">
        <v>2177</v>
      </c>
      <c r="AQ215" s="225"/>
    </row>
    <row r="216" spans="1:43" s="226" customFormat="1" ht="29" hidden="1" x14ac:dyDescent="0.35">
      <c r="A216" s="210">
        <v>9</v>
      </c>
      <c r="B216" s="210" t="s">
        <v>1083</v>
      </c>
      <c r="C216" s="210" t="s">
        <v>1422</v>
      </c>
      <c r="D216" s="210" t="s">
        <v>2682</v>
      </c>
      <c r="E216" s="220" t="s">
        <v>1425</v>
      </c>
      <c r="F216" s="211" t="s">
        <v>2506</v>
      </c>
      <c r="G216" s="220"/>
      <c r="H216" s="212"/>
      <c r="I216" s="215"/>
      <c r="J216" s="213" t="s">
        <v>55</v>
      </c>
      <c r="K216" s="214" t="s">
        <v>44</v>
      </c>
      <c r="L216" s="212">
        <v>1960</v>
      </c>
      <c r="M216" s="215">
        <v>392</v>
      </c>
      <c r="N216" s="215"/>
      <c r="O216" s="215">
        <v>372</v>
      </c>
      <c r="P216" s="212"/>
      <c r="Q216" s="212" t="s">
        <v>2106</v>
      </c>
      <c r="R216" s="216">
        <v>0.76470588235294112</v>
      </c>
      <c r="S216" s="212"/>
      <c r="T216" s="201" t="s">
        <v>2095</v>
      </c>
      <c r="U216" s="217"/>
      <c r="V216" s="212">
        <v>546</v>
      </c>
      <c r="W216" s="218">
        <v>273</v>
      </c>
      <c r="X216" s="212">
        <v>41</v>
      </c>
      <c r="Y216" s="212">
        <f t="shared" si="3"/>
        <v>492</v>
      </c>
      <c r="Z216" s="219"/>
      <c r="AA216" s="220" t="s">
        <v>2096</v>
      </c>
      <c r="AB216" s="220" t="s">
        <v>2097</v>
      </c>
      <c r="AC216" s="220" t="s">
        <v>2095</v>
      </c>
      <c r="AD216" s="220" t="s">
        <v>2095</v>
      </c>
      <c r="AE216" s="212"/>
      <c r="AF216" s="220" t="s">
        <v>2095</v>
      </c>
      <c r="AG216" s="228" t="s">
        <v>2095</v>
      </c>
      <c r="AH216" s="221" t="s">
        <v>2095</v>
      </c>
      <c r="AI216" s="222">
        <v>2</v>
      </c>
      <c r="AJ216" s="212" t="s">
        <v>2095</v>
      </c>
      <c r="AK216" s="223"/>
      <c r="AL216" s="212">
        <v>1286</v>
      </c>
      <c r="AM216" s="212">
        <v>0</v>
      </c>
      <c r="AN216" s="212">
        <v>8</v>
      </c>
      <c r="AO216" s="224">
        <v>0.23275725236363445</v>
      </c>
      <c r="AP216" s="212" t="s">
        <v>2177</v>
      </c>
      <c r="AQ216" s="225"/>
    </row>
    <row r="217" spans="1:43" s="226" customFormat="1" hidden="1" x14ac:dyDescent="0.35">
      <c r="A217" s="210">
        <v>9</v>
      </c>
      <c r="B217" s="210" t="s">
        <v>1083</v>
      </c>
      <c r="C217" s="210" t="s">
        <v>1434</v>
      </c>
      <c r="D217" s="210" t="s">
        <v>2683</v>
      </c>
      <c r="E217" s="220" t="s">
        <v>1438</v>
      </c>
      <c r="F217" s="211" t="s">
        <v>2684</v>
      </c>
      <c r="G217" s="220"/>
      <c r="H217" s="212" t="s">
        <v>2168</v>
      </c>
      <c r="I217" s="215"/>
      <c r="J217" s="213" t="s">
        <v>62</v>
      </c>
      <c r="K217" s="214" t="s">
        <v>37</v>
      </c>
      <c r="L217" s="212">
        <v>1997</v>
      </c>
      <c r="M217" s="215" t="e">
        <v>#N/A</v>
      </c>
      <c r="N217" s="215"/>
      <c r="O217" s="215" t="e">
        <v>#N/A</v>
      </c>
      <c r="P217" s="212"/>
      <c r="Q217" s="212"/>
      <c r="R217" s="216">
        <v>1</v>
      </c>
      <c r="S217" s="212"/>
      <c r="T217" s="201" t="s">
        <v>2095</v>
      </c>
      <c r="U217" s="217"/>
      <c r="V217" s="212">
        <v>297</v>
      </c>
      <c r="W217" s="218">
        <v>148.5</v>
      </c>
      <c r="X217" s="212">
        <v>20</v>
      </c>
      <c r="Y217" s="212">
        <f t="shared" si="3"/>
        <v>240</v>
      </c>
      <c r="Z217" s="219"/>
      <c r="AA217" s="220" t="s">
        <v>2096</v>
      </c>
      <c r="AB217" s="220" t="s">
        <v>2097</v>
      </c>
      <c r="AC217" s="220" t="s">
        <v>2095</v>
      </c>
      <c r="AD217" s="220" t="s">
        <v>2095</v>
      </c>
      <c r="AE217" s="212"/>
      <c r="AF217" s="220" t="s">
        <v>2095</v>
      </c>
      <c r="AG217" s="228" t="s">
        <v>2095</v>
      </c>
      <c r="AH217" s="221" t="s">
        <v>2095</v>
      </c>
      <c r="AI217" s="222">
        <v>2</v>
      </c>
      <c r="AJ217" s="212" t="s">
        <v>2095</v>
      </c>
      <c r="AK217" s="223"/>
      <c r="AL217" s="212">
        <v>1286</v>
      </c>
      <c r="AM217" s="212">
        <v>5</v>
      </c>
      <c r="AN217" s="212">
        <v>11</v>
      </c>
      <c r="AO217" s="224">
        <v>0.37709237534090911</v>
      </c>
      <c r="AP217" s="212" t="s">
        <v>2177</v>
      </c>
      <c r="AQ217" s="225"/>
    </row>
    <row r="218" spans="1:43" s="226" customFormat="1" ht="29" hidden="1" x14ac:dyDescent="0.35">
      <c r="A218" s="210">
        <v>10</v>
      </c>
      <c r="B218" s="210" t="s">
        <v>1083</v>
      </c>
      <c r="C218" s="210" t="s">
        <v>1397</v>
      </c>
      <c r="D218" s="210" t="s">
        <v>2685</v>
      </c>
      <c r="E218" s="220" t="s">
        <v>1401</v>
      </c>
      <c r="F218" s="211" t="s">
        <v>2420</v>
      </c>
      <c r="G218" s="220"/>
      <c r="H218" s="212" t="s">
        <v>2168</v>
      </c>
      <c r="I218" s="215"/>
      <c r="J218" s="213" t="s">
        <v>36</v>
      </c>
      <c r="K218" s="214" t="s">
        <v>37</v>
      </c>
      <c r="L218" s="212">
        <v>1986</v>
      </c>
      <c r="M218" s="215">
        <v>215</v>
      </c>
      <c r="N218" s="215"/>
      <c r="O218" s="215">
        <v>99</v>
      </c>
      <c r="P218" s="212"/>
      <c r="Q218" s="212"/>
      <c r="R218" s="216">
        <v>0</v>
      </c>
      <c r="S218" s="212"/>
      <c r="T218" s="201" t="s">
        <v>2095</v>
      </c>
      <c r="U218" s="217"/>
      <c r="V218" s="212">
        <v>237</v>
      </c>
      <c r="W218" s="218">
        <v>118.5</v>
      </c>
      <c r="X218" s="212">
        <v>14</v>
      </c>
      <c r="Y218" s="212">
        <f t="shared" si="3"/>
        <v>168</v>
      </c>
      <c r="Z218" s="219"/>
      <c r="AA218" s="220" t="s">
        <v>2096</v>
      </c>
      <c r="AB218" s="220" t="s">
        <v>2097</v>
      </c>
      <c r="AC218" s="220" t="s">
        <v>2095</v>
      </c>
      <c r="AD218" s="220" t="s">
        <v>2095</v>
      </c>
      <c r="AE218" s="212"/>
      <c r="AF218" s="220" t="s">
        <v>2095</v>
      </c>
      <c r="AG218" s="228" t="s">
        <v>2095</v>
      </c>
      <c r="AH218" s="221" t="s">
        <v>2095</v>
      </c>
      <c r="AI218" s="222">
        <v>2</v>
      </c>
      <c r="AJ218" s="212" t="s">
        <v>2095</v>
      </c>
      <c r="AK218" s="223"/>
      <c r="AL218" s="212">
        <v>822</v>
      </c>
      <c r="AM218" s="212">
        <v>1</v>
      </c>
      <c r="AN218" s="212">
        <v>12</v>
      </c>
      <c r="AO218" s="224">
        <v>0.89077344652840917</v>
      </c>
      <c r="AP218" s="212" t="s">
        <v>2177</v>
      </c>
      <c r="AQ218" s="225"/>
    </row>
    <row r="219" spans="1:43" s="226" customFormat="1" ht="29" hidden="1" x14ac:dyDescent="0.35">
      <c r="A219" s="210">
        <v>11</v>
      </c>
      <c r="B219" s="210" t="s">
        <v>1083</v>
      </c>
      <c r="C219" s="210" t="s">
        <v>1224</v>
      </c>
      <c r="D219" s="210" t="s">
        <v>2686</v>
      </c>
      <c r="E219" s="220" t="s">
        <v>1228</v>
      </c>
      <c r="F219" s="211" t="s">
        <v>2537</v>
      </c>
      <c r="G219" s="220"/>
      <c r="H219" s="212" t="s">
        <v>2105</v>
      </c>
      <c r="I219" s="215"/>
      <c r="J219" s="213" t="s">
        <v>62</v>
      </c>
      <c r="K219" s="214" t="s">
        <v>37</v>
      </c>
      <c r="L219" s="212">
        <v>2008</v>
      </c>
      <c r="M219" s="215">
        <v>555</v>
      </c>
      <c r="N219" s="215"/>
      <c r="O219" s="215">
        <v>74</v>
      </c>
      <c r="P219" s="212"/>
      <c r="Q219" s="212" t="s">
        <v>2106</v>
      </c>
      <c r="R219" s="216">
        <v>1</v>
      </c>
      <c r="S219" s="212"/>
      <c r="T219" s="201" t="s">
        <v>2107</v>
      </c>
      <c r="U219" s="217"/>
      <c r="V219" s="212">
        <v>1539</v>
      </c>
      <c r="W219" s="218">
        <v>769.5</v>
      </c>
      <c r="X219" s="212">
        <v>52</v>
      </c>
      <c r="Y219" s="212">
        <f t="shared" si="3"/>
        <v>624</v>
      </c>
      <c r="Z219" s="219"/>
      <c r="AA219" s="220" t="s">
        <v>2116</v>
      </c>
      <c r="AB219" s="220" t="s">
        <v>2095</v>
      </c>
      <c r="AC219" s="220" t="s">
        <v>2126</v>
      </c>
      <c r="AD219" s="220" t="s">
        <v>2095</v>
      </c>
      <c r="AE219" s="212"/>
      <c r="AF219" s="220" t="s">
        <v>2095</v>
      </c>
      <c r="AG219" s="228" t="s">
        <v>2095</v>
      </c>
      <c r="AH219" s="221" t="s">
        <v>2095</v>
      </c>
      <c r="AI219" s="222">
        <v>2</v>
      </c>
      <c r="AJ219" s="212" t="s">
        <v>2095</v>
      </c>
      <c r="AK219" s="223"/>
      <c r="AL219" s="212">
        <v>479</v>
      </c>
      <c r="AM219" s="212">
        <v>2</v>
      </c>
      <c r="AN219" s="212">
        <v>4</v>
      </c>
      <c r="AO219" s="224">
        <v>0.58046883149810413</v>
      </c>
      <c r="AP219" s="212" t="s">
        <v>2431</v>
      </c>
      <c r="AQ219" s="225"/>
    </row>
    <row r="220" spans="1:43" s="226" customFormat="1" ht="29" hidden="1" x14ac:dyDescent="0.35">
      <c r="A220" s="210">
        <v>12</v>
      </c>
      <c r="B220" s="210" t="s">
        <v>1083</v>
      </c>
      <c r="C220" s="210" t="s">
        <v>1084</v>
      </c>
      <c r="D220" s="210" t="s">
        <v>2687</v>
      </c>
      <c r="E220" s="220" t="s">
        <v>1088</v>
      </c>
      <c r="F220" s="211" t="s">
        <v>2549</v>
      </c>
      <c r="G220" s="220"/>
      <c r="H220" s="212"/>
      <c r="I220" s="215"/>
      <c r="J220" s="213" t="s">
        <v>55</v>
      </c>
      <c r="K220" s="214" t="s">
        <v>44</v>
      </c>
      <c r="L220" s="212">
        <v>1931</v>
      </c>
      <c r="M220" s="215">
        <v>413</v>
      </c>
      <c r="N220" s="215"/>
      <c r="O220" s="215">
        <v>278</v>
      </c>
      <c r="P220" s="212"/>
      <c r="Q220" s="212"/>
      <c r="R220" s="216">
        <v>0.90540540540540537</v>
      </c>
      <c r="S220" s="212"/>
      <c r="T220" s="201" t="s">
        <v>2107</v>
      </c>
      <c r="U220" s="217"/>
      <c r="V220" s="212">
        <v>1074</v>
      </c>
      <c r="W220" s="218">
        <v>537</v>
      </c>
      <c r="X220" s="212">
        <v>83</v>
      </c>
      <c r="Y220" s="212">
        <f t="shared" si="3"/>
        <v>996</v>
      </c>
      <c r="Z220" s="219"/>
      <c r="AA220" s="220" t="s">
        <v>2096</v>
      </c>
      <c r="AB220" s="220" t="s">
        <v>2097</v>
      </c>
      <c r="AC220" s="220" t="s">
        <v>2095</v>
      </c>
      <c r="AD220" s="220" t="s">
        <v>2095</v>
      </c>
      <c r="AE220" s="212"/>
      <c r="AF220" s="220" t="s">
        <v>2095</v>
      </c>
      <c r="AG220" s="228" t="s">
        <v>2095</v>
      </c>
      <c r="AH220" s="221" t="s">
        <v>2095</v>
      </c>
      <c r="AI220" s="222">
        <v>2</v>
      </c>
      <c r="AJ220" s="212" t="s">
        <v>2095</v>
      </c>
      <c r="AK220" s="223"/>
      <c r="AL220" s="212">
        <v>650</v>
      </c>
      <c r="AM220" s="212">
        <v>3</v>
      </c>
      <c r="AN220" s="212">
        <v>12</v>
      </c>
      <c r="AO220" s="224">
        <v>0.9422383787159071</v>
      </c>
      <c r="AP220" s="212" t="s">
        <v>2193</v>
      </c>
      <c r="AQ220" s="225"/>
    </row>
    <row r="221" spans="1:43" s="226" customFormat="1" ht="29" hidden="1" x14ac:dyDescent="0.35">
      <c r="A221" s="210">
        <v>13</v>
      </c>
      <c r="B221" s="210" t="s">
        <v>29</v>
      </c>
      <c r="C221" s="210" t="s">
        <v>1019</v>
      </c>
      <c r="D221" s="210" t="s">
        <v>2688</v>
      </c>
      <c r="E221" s="210" t="s">
        <v>1020</v>
      </c>
      <c r="F221" s="211" t="s">
        <v>2654</v>
      </c>
      <c r="G221" s="210"/>
      <c r="H221" s="212"/>
      <c r="I221" s="215"/>
      <c r="J221" s="213" t="s">
        <v>55</v>
      </c>
      <c r="K221" s="214" t="s">
        <v>44</v>
      </c>
      <c r="L221" s="212">
        <v>1955</v>
      </c>
      <c r="M221" s="215">
        <v>336</v>
      </c>
      <c r="N221" s="215"/>
      <c r="O221" s="215">
        <v>402</v>
      </c>
      <c r="P221" s="212"/>
      <c r="Q221" s="212"/>
      <c r="R221" s="216">
        <v>0.63934426229508201</v>
      </c>
      <c r="S221" s="212"/>
      <c r="T221" s="201" t="s">
        <v>2095</v>
      </c>
      <c r="U221" s="217"/>
      <c r="V221" s="212">
        <v>996</v>
      </c>
      <c r="W221" s="218">
        <v>498</v>
      </c>
      <c r="X221" s="212">
        <v>72</v>
      </c>
      <c r="Y221" s="212">
        <f t="shared" si="3"/>
        <v>864</v>
      </c>
      <c r="Z221" s="219"/>
      <c r="AA221" s="220" t="s">
        <v>2125</v>
      </c>
      <c r="AB221" s="220" t="s">
        <v>2095</v>
      </c>
      <c r="AC221" s="220" t="s">
        <v>2126</v>
      </c>
      <c r="AD221" s="220" t="s">
        <v>2095</v>
      </c>
      <c r="AE221" s="212"/>
      <c r="AF221" s="220" t="s">
        <v>2129</v>
      </c>
      <c r="AG221" s="228" t="s">
        <v>2095</v>
      </c>
      <c r="AH221" s="221" t="s">
        <v>2095</v>
      </c>
      <c r="AI221" s="222">
        <v>2</v>
      </c>
      <c r="AJ221" s="212" t="s">
        <v>2095</v>
      </c>
      <c r="AK221" s="223"/>
      <c r="AL221" s="212">
        <v>180</v>
      </c>
      <c r="AM221" s="212">
        <v>2</v>
      </c>
      <c r="AN221" s="212">
        <v>8</v>
      </c>
      <c r="AO221" s="224">
        <v>0.49401207540530112</v>
      </c>
      <c r="AP221" s="212" t="s">
        <v>2270</v>
      </c>
      <c r="AQ221" s="225"/>
    </row>
    <row r="222" spans="1:43" s="226" customFormat="1" ht="29" hidden="1" x14ac:dyDescent="0.35">
      <c r="A222" s="210">
        <v>14</v>
      </c>
      <c r="B222" s="210" t="s">
        <v>29</v>
      </c>
      <c r="C222" s="210" t="s">
        <v>972</v>
      </c>
      <c r="D222" s="210" t="s">
        <v>2689</v>
      </c>
      <c r="E222" s="220" t="s">
        <v>975</v>
      </c>
      <c r="F222" s="211" t="s">
        <v>2690</v>
      </c>
      <c r="G222" s="220"/>
      <c r="H222" s="212" t="s">
        <v>2148</v>
      </c>
      <c r="I222" s="215"/>
      <c r="J222" s="213" t="s">
        <v>36</v>
      </c>
      <c r="K222" s="214" t="s">
        <v>37</v>
      </c>
      <c r="L222" s="212">
        <v>1902</v>
      </c>
      <c r="M222" s="215">
        <v>260</v>
      </c>
      <c r="N222" s="215"/>
      <c r="O222" s="215" t="e">
        <v>#N/A</v>
      </c>
      <c r="P222" s="212"/>
      <c r="Q222" s="212"/>
      <c r="R222" s="216">
        <v>0.83333333333333337</v>
      </c>
      <c r="S222" s="212"/>
      <c r="T222" s="201" t="s">
        <v>2107</v>
      </c>
      <c r="U222" s="217"/>
      <c r="V222" s="212">
        <v>567</v>
      </c>
      <c r="W222" s="218">
        <v>283.5</v>
      </c>
      <c r="X222" s="212">
        <v>43</v>
      </c>
      <c r="Y222" s="212">
        <f t="shared" si="3"/>
        <v>516</v>
      </c>
      <c r="Z222" s="219"/>
      <c r="AA222" s="220" t="s">
        <v>2096</v>
      </c>
      <c r="AB222" s="220" t="s">
        <v>2097</v>
      </c>
      <c r="AC222" s="220" t="s">
        <v>2095</v>
      </c>
      <c r="AD222" s="220" t="s">
        <v>2095</v>
      </c>
      <c r="AE222" s="212"/>
      <c r="AF222" s="220" t="s">
        <v>2095</v>
      </c>
      <c r="AG222" s="228" t="s">
        <v>2095</v>
      </c>
      <c r="AH222" s="221" t="s">
        <v>2095</v>
      </c>
      <c r="AI222" s="222">
        <v>2</v>
      </c>
      <c r="AJ222" s="212" t="s">
        <v>2095</v>
      </c>
      <c r="AK222" s="223"/>
      <c r="AL222" s="212">
        <v>243</v>
      </c>
      <c r="AM222" s="212">
        <v>4</v>
      </c>
      <c r="AN222" s="212">
        <v>6</v>
      </c>
      <c r="AO222" s="224">
        <v>1.0663325948560607</v>
      </c>
      <c r="AP222" s="212" t="s">
        <v>2250</v>
      </c>
      <c r="AQ222" s="225"/>
    </row>
    <row r="223" spans="1:43" s="226" customFormat="1" hidden="1" x14ac:dyDescent="0.35">
      <c r="A223" s="210">
        <v>14</v>
      </c>
      <c r="B223" s="210" t="s">
        <v>29</v>
      </c>
      <c r="C223" s="210" t="s">
        <v>976</v>
      </c>
      <c r="D223" s="210" t="s">
        <v>2691</v>
      </c>
      <c r="E223" s="220" t="s">
        <v>979</v>
      </c>
      <c r="F223" s="211" t="s">
        <v>2690</v>
      </c>
      <c r="G223" s="220"/>
      <c r="H223" s="212"/>
      <c r="I223" s="215"/>
      <c r="J223" s="213" t="s">
        <v>55</v>
      </c>
      <c r="K223" s="214" t="s">
        <v>44</v>
      </c>
      <c r="L223" s="212">
        <v>1962</v>
      </c>
      <c r="M223" s="215">
        <v>250</v>
      </c>
      <c r="N223" s="215"/>
      <c r="O223" s="215">
        <v>388</v>
      </c>
      <c r="P223" s="212"/>
      <c r="Q223" s="212"/>
      <c r="R223" s="216">
        <v>0.90909090909090906</v>
      </c>
      <c r="S223" s="212"/>
      <c r="T223" s="201" t="s">
        <v>2107</v>
      </c>
      <c r="U223" s="217"/>
      <c r="V223" s="212">
        <v>655</v>
      </c>
      <c r="W223" s="218">
        <v>327.5</v>
      </c>
      <c r="X223" s="212">
        <v>55</v>
      </c>
      <c r="Y223" s="212">
        <f t="shared" si="3"/>
        <v>660</v>
      </c>
      <c r="Z223" s="219"/>
      <c r="AA223" s="220" t="s">
        <v>2096</v>
      </c>
      <c r="AB223" s="220" t="s">
        <v>2097</v>
      </c>
      <c r="AC223" s="220" t="s">
        <v>2095</v>
      </c>
      <c r="AD223" s="220" t="s">
        <v>2095</v>
      </c>
      <c r="AE223" s="212"/>
      <c r="AF223" s="220" t="s">
        <v>2095</v>
      </c>
      <c r="AG223" s="228" t="s">
        <v>2095</v>
      </c>
      <c r="AH223" s="221" t="s">
        <v>2095</v>
      </c>
      <c r="AI223" s="222">
        <v>2</v>
      </c>
      <c r="AJ223" s="212" t="s">
        <v>2095</v>
      </c>
      <c r="AK223" s="223"/>
      <c r="AL223" s="212">
        <v>243</v>
      </c>
      <c r="AM223" s="212">
        <v>6</v>
      </c>
      <c r="AN223" s="212">
        <v>8</v>
      </c>
      <c r="AO223" s="224">
        <v>0.22796215898674052</v>
      </c>
      <c r="AP223" s="212" t="s">
        <v>2250</v>
      </c>
      <c r="AQ223" s="225"/>
    </row>
    <row r="224" spans="1:43" s="226" customFormat="1" hidden="1" x14ac:dyDescent="0.35">
      <c r="A224" s="210">
        <v>17</v>
      </c>
      <c r="B224" s="210" t="s">
        <v>29</v>
      </c>
      <c r="C224" s="210" t="s">
        <v>832</v>
      </c>
      <c r="D224" s="210" t="s">
        <v>2692</v>
      </c>
      <c r="E224" s="210" t="s">
        <v>836</v>
      </c>
      <c r="F224" s="211" t="s">
        <v>2427</v>
      </c>
      <c r="G224" s="210"/>
      <c r="H224" s="212"/>
      <c r="I224" s="215"/>
      <c r="J224" s="213" t="s">
        <v>36</v>
      </c>
      <c r="K224" s="214" t="s">
        <v>37</v>
      </c>
      <c r="L224" s="212">
        <v>1904</v>
      </c>
      <c r="M224" s="215">
        <v>304</v>
      </c>
      <c r="N224" s="215"/>
      <c r="O224" s="215">
        <v>893</v>
      </c>
      <c r="P224" s="212"/>
      <c r="Q224" s="212"/>
      <c r="R224" s="216">
        <v>0.42</v>
      </c>
      <c r="S224" s="212"/>
      <c r="T224" s="201" t="s">
        <v>2095</v>
      </c>
      <c r="U224" s="217"/>
      <c r="V224" s="212">
        <v>1247</v>
      </c>
      <c r="W224" s="218">
        <v>623.5</v>
      </c>
      <c r="X224" s="212">
        <v>53</v>
      </c>
      <c r="Y224" s="212">
        <f t="shared" si="3"/>
        <v>636</v>
      </c>
      <c r="Z224" s="219"/>
      <c r="AA224" s="220" t="s">
        <v>2116</v>
      </c>
      <c r="AB224" s="220" t="s">
        <v>2095</v>
      </c>
      <c r="AC224" s="220" t="s">
        <v>2095</v>
      </c>
      <c r="AD224" s="220" t="s">
        <v>2095</v>
      </c>
      <c r="AE224" s="212"/>
      <c r="AF224" s="220" t="s">
        <v>2095</v>
      </c>
      <c r="AG224" s="228" t="s">
        <v>2095</v>
      </c>
      <c r="AH224" s="221" t="s">
        <v>2201</v>
      </c>
      <c r="AI224" s="222">
        <v>2</v>
      </c>
      <c r="AJ224" s="212" t="s">
        <v>2095</v>
      </c>
      <c r="AK224" s="223"/>
      <c r="AL224" s="212">
        <v>496</v>
      </c>
      <c r="AM224" s="212">
        <v>2</v>
      </c>
      <c r="AN224" s="212">
        <v>8</v>
      </c>
      <c r="AO224" s="224">
        <v>0.20060229339583141</v>
      </c>
      <c r="AP224" s="212" t="s">
        <v>2270</v>
      </c>
      <c r="AQ224" s="225"/>
    </row>
    <row r="225" spans="1:43" s="226" customFormat="1" hidden="1" x14ac:dyDescent="0.35">
      <c r="A225" s="210">
        <v>18</v>
      </c>
      <c r="B225" s="210" t="s">
        <v>29</v>
      </c>
      <c r="C225" s="210" t="s">
        <v>731</v>
      </c>
      <c r="D225" s="210" t="s">
        <v>2693</v>
      </c>
      <c r="E225" s="210" t="s">
        <v>734</v>
      </c>
      <c r="F225" s="211" t="s">
        <v>2442</v>
      </c>
      <c r="G225" s="210"/>
      <c r="H225" s="212"/>
      <c r="I225" s="215"/>
      <c r="J225" s="213" t="s">
        <v>36</v>
      </c>
      <c r="K225" s="214" t="s">
        <v>37</v>
      </c>
      <c r="L225" s="212">
        <v>1959</v>
      </c>
      <c r="M225" s="215">
        <v>375</v>
      </c>
      <c r="N225" s="215"/>
      <c r="O225" s="215">
        <v>356</v>
      </c>
      <c r="P225" s="212"/>
      <c r="Q225" s="212"/>
      <c r="R225" s="216">
        <v>0.97959183673469385</v>
      </c>
      <c r="S225" s="212"/>
      <c r="T225" s="201" t="s">
        <v>2095</v>
      </c>
      <c r="U225" s="217"/>
      <c r="V225" s="212">
        <v>1122</v>
      </c>
      <c r="W225" s="218">
        <v>561</v>
      </c>
      <c r="X225" s="212">
        <v>51</v>
      </c>
      <c r="Y225" s="212">
        <f t="shared" si="3"/>
        <v>612</v>
      </c>
      <c r="Z225" s="219"/>
      <c r="AA225" s="220" t="s">
        <v>2125</v>
      </c>
      <c r="AB225" s="220" t="s">
        <v>2097</v>
      </c>
      <c r="AC225" s="220" t="s">
        <v>2095</v>
      </c>
      <c r="AD225" s="220" t="s">
        <v>2095</v>
      </c>
      <c r="AE225" s="212"/>
      <c r="AF225" s="220" t="s">
        <v>2129</v>
      </c>
      <c r="AG225" s="228" t="s">
        <v>2095</v>
      </c>
      <c r="AH225" s="221" t="s">
        <v>2095</v>
      </c>
      <c r="AI225" s="222">
        <v>2</v>
      </c>
      <c r="AJ225" s="212" t="s">
        <v>2095</v>
      </c>
      <c r="AK225" s="223"/>
      <c r="AL225" s="212">
        <v>219</v>
      </c>
      <c r="AM225" s="212">
        <v>0</v>
      </c>
      <c r="AN225" s="212">
        <v>7</v>
      </c>
      <c r="AO225" s="224">
        <v>1.2670674094166667</v>
      </c>
      <c r="AP225" s="212" t="s">
        <v>2280</v>
      </c>
      <c r="AQ225" s="225"/>
    </row>
    <row r="226" spans="1:43" s="226" customFormat="1" ht="43.5" x14ac:dyDescent="0.35">
      <c r="A226" s="210">
        <v>22</v>
      </c>
      <c r="B226" s="210" t="s">
        <v>29</v>
      </c>
      <c r="C226" s="210" t="s">
        <v>559</v>
      </c>
      <c r="D226" s="210" t="s">
        <v>2750</v>
      </c>
      <c r="E226" s="210" t="s">
        <v>562</v>
      </c>
      <c r="F226" s="211" t="s">
        <v>2751</v>
      </c>
      <c r="G226" s="210"/>
      <c r="H226" s="212"/>
      <c r="I226" s="215"/>
      <c r="J226" s="213" t="s">
        <v>43</v>
      </c>
      <c r="K226" s="214" t="s">
        <v>44</v>
      </c>
      <c r="L226" s="212">
        <v>1929</v>
      </c>
      <c r="M226" s="215">
        <v>340</v>
      </c>
      <c r="N226" s="215"/>
      <c r="O226" s="215">
        <v>265</v>
      </c>
      <c r="P226" s="212"/>
      <c r="Q226" s="212"/>
      <c r="R226" s="216">
        <v>0.8214285714285714</v>
      </c>
      <c r="S226" s="212"/>
      <c r="T226" s="201" t="s">
        <v>2095</v>
      </c>
      <c r="U226" s="217"/>
      <c r="V226" s="212">
        <v>894</v>
      </c>
      <c r="W226" s="218">
        <v>447</v>
      </c>
      <c r="X226" s="212">
        <v>59</v>
      </c>
      <c r="Y226" s="212">
        <f t="shared" si="3"/>
        <v>708</v>
      </c>
      <c r="Z226" s="219"/>
      <c r="AA226" s="220" t="s">
        <v>2096</v>
      </c>
      <c r="AB226" s="220" t="s">
        <v>2095</v>
      </c>
      <c r="AC226" s="220" t="s">
        <v>2095</v>
      </c>
      <c r="AD226" s="220" t="s">
        <v>2095</v>
      </c>
      <c r="AE226" s="212"/>
      <c r="AF226" s="220" t="s">
        <v>2095</v>
      </c>
      <c r="AG226" s="228" t="s">
        <v>2095</v>
      </c>
      <c r="AH226" s="221" t="s">
        <v>2095</v>
      </c>
      <c r="AI226" s="222">
        <v>1</v>
      </c>
      <c r="AJ226" s="212" t="s">
        <v>2095</v>
      </c>
      <c r="AK226" s="223"/>
      <c r="AL226" s="212">
        <v>213</v>
      </c>
      <c r="AM226" s="212">
        <v>0</v>
      </c>
      <c r="AN226" s="212">
        <v>10</v>
      </c>
      <c r="AO226" s="224">
        <v>0.37777197674431817</v>
      </c>
      <c r="AP226" s="212" t="s">
        <v>2305</v>
      </c>
      <c r="AQ226" s="241"/>
    </row>
    <row r="227" spans="1:43" s="226" customFormat="1" ht="43.5" x14ac:dyDescent="0.35">
      <c r="A227" s="210">
        <v>22</v>
      </c>
      <c r="B227" s="210" t="s">
        <v>29</v>
      </c>
      <c r="C227" s="210" t="s">
        <v>567</v>
      </c>
      <c r="D227" s="210" t="s">
        <v>2752</v>
      </c>
      <c r="E227" s="210" t="s">
        <v>570</v>
      </c>
      <c r="F227" s="211" t="s">
        <v>2699</v>
      </c>
      <c r="G227" s="210"/>
      <c r="H227" s="212"/>
      <c r="I227" s="215"/>
      <c r="J227" s="213" t="s">
        <v>36</v>
      </c>
      <c r="K227" s="214" t="s">
        <v>37</v>
      </c>
      <c r="L227" s="212">
        <v>1938</v>
      </c>
      <c r="M227" s="215">
        <v>256</v>
      </c>
      <c r="N227" s="215"/>
      <c r="O227" s="215">
        <v>330</v>
      </c>
      <c r="P227" s="212"/>
      <c r="Q227" s="212"/>
      <c r="R227" s="216">
        <v>0.94117647058823528</v>
      </c>
      <c r="S227" s="212"/>
      <c r="T227" s="201" t="s">
        <v>2095</v>
      </c>
      <c r="U227" s="217"/>
      <c r="V227" s="212">
        <v>521</v>
      </c>
      <c r="W227" s="218">
        <v>260.5</v>
      </c>
      <c r="X227" s="212">
        <v>32</v>
      </c>
      <c r="Y227" s="212">
        <f t="shared" si="3"/>
        <v>384</v>
      </c>
      <c r="Z227" s="219"/>
      <c r="AA227" s="220" t="s">
        <v>2096</v>
      </c>
      <c r="AB227" s="220" t="s">
        <v>2095</v>
      </c>
      <c r="AC227" s="220" t="s">
        <v>2095</v>
      </c>
      <c r="AD227" s="220" t="s">
        <v>2095</v>
      </c>
      <c r="AE227" s="212"/>
      <c r="AF227" s="220" t="s">
        <v>2095</v>
      </c>
      <c r="AG227" s="228" t="s">
        <v>2095</v>
      </c>
      <c r="AH227" s="221" t="s">
        <v>2095</v>
      </c>
      <c r="AI227" s="222">
        <v>1</v>
      </c>
      <c r="AJ227" s="212" t="s">
        <v>2095</v>
      </c>
      <c r="AK227" s="223"/>
      <c r="AL227" s="212">
        <v>213</v>
      </c>
      <c r="AM227" s="212">
        <v>2</v>
      </c>
      <c r="AN227" s="212">
        <v>5</v>
      </c>
      <c r="AO227" s="224">
        <v>0.81216318483333139</v>
      </c>
      <c r="AP227" s="212" t="s">
        <v>2298</v>
      </c>
      <c r="AQ227" s="241"/>
    </row>
    <row r="228" spans="1:43" s="226" customFormat="1" ht="43.5" hidden="1" x14ac:dyDescent="0.35">
      <c r="A228" s="210">
        <v>22</v>
      </c>
      <c r="B228" s="210" t="s">
        <v>29</v>
      </c>
      <c r="C228" s="210" t="s">
        <v>579</v>
      </c>
      <c r="D228" s="210" t="s">
        <v>2698</v>
      </c>
      <c r="E228" s="210" t="s">
        <v>582</v>
      </c>
      <c r="F228" s="211" t="s">
        <v>2699</v>
      </c>
      <c r="G228" s="210"/>
      <c r="H228" s="212" t="s">
        <v>2148</v>
      </c>
      <c r="I228" s="215"/>
      <c r="J228" s="213" t="s">
        <v>62</v>
      </c>
      <c r="K228" s="214" t="s">
        <v>37</v>
      </c>
      <c r="L228" s="212">
        <v>1967</v>
      </c>
      <c r="M228" s="215">
        <v>336</v>
      </c>
      <c r="N228" s="215"/>
      <c r="O228" s="215">
        <v>446</v>
      </c>
      <c r="P228" s="212"/>
      <c r="Q228" s="212"/>
      <c r="R228" s="216">
        <v>1</v>
      </c>
      <c r="S228" s="212"/>
      <c r="T228" s="201" t="s">
        <v>2095</v>
      </c>
      <c r="U228" s="217"/>
      <c r="V228" s="212">
        <v>968</v>
      </c>
      <c r="W228" s="218">
        <v>484</v>
      </c>
      <c r="X228" s="212">
        <v>43</v>
      </c>
      <c r="Y228" s="212">
        <f t="shared" si="3"/>
        <v>516</v>
      </c>
      <c r="Z228" s="219"/>
      <c r="AA228" s="220" t="s">
        <v>2116</v>
      </c>
      <c r="AB228" s="220" t="s">
        <v>2095</v>
      </c>
      <c r="AC228" s="220" t="s">
        <v>2126</v>
      </c>
      <c r="AD228" s="220" t="s">
        <v>2095</v>
      </c>
      <c r="AE228" s="212"/>
      <c r="AF228" s="220" t="s">
        <v>2095</v>
      </c>
      <c r="AG228" s="228" t="s">
        <v>2095</v>
      </c>
      <c r="AH228" s="221" t="s">
        <v>2095</v>
      </c>
      <c r="AI228" s="222">
        <v>2</v>
      </c>
      <c r="AJ228" s="212" t="s">
        <v>2095</v>
      </c>
      <c r="AK228" s="223"/>
      <c r="AL228" s="212">
        <v>213</v>
      </c>
      <c r="AM228" s="212">
        <v>0</v>
      </c>
      <c r="AN228" s="212">
        <v>5</v>
      </c>
      <c r="AO228" s="224">
        <v>1.7187687927329527</v>
      </c>
      <c r="AP228" s="212" t="s">
        <v>2298</v>
      </c>
      <c r="AQ228" s="225"/>
    </row>
    <row r="229" spans="1:43" s="226" customFormat="1" hidden="1" x14ac:dyDescent="0.35">
      <c r="A229" s="210">
        <v>23</v>
      </c>
      <c r="B229" s="210" t="s">
        <v>29</v>
      </c>
      <c r="C229" s="210" t="s">
        <v>527</v>
      </c>
      <c r="D229" s="210" t="s">
        <v>2700</v>
      </c>
      <c r="E229" s="210" t="s">
        <v>531</v>
      </c>
      <c r="F229" s="211" t="s">
        <v>2411</v>
      </c>
      <c r="G229" s="210"/>
      <c r="H229" s="212"/>
      <c r="I229" s="215"/>
      <c r="J229" s="213" t="s">
        <v>486</v>
      </c>
      <c r="K229" s="214" t="s">
        <v>44</v>
      </c>
      <c r="L229" s="212">
        <v>1967</v>
      </c>
      <c r="M229" s="215">
        <v>300</v>
      </c>
      <c r="N229" s="215"/>
      <c r="O229" s="215">
        <v>340</v>
      </c>
      <c r="P229" s="212"/>
      <c r="Q229" s="212"/>
      <c r="R229" s="216">
        <v>1</v>
      </c>
      <c r="S229" s="212"/>
      <c r="T229" s="201" t="s">
        <v>2095</v>
      </c>
      <c r="U229" s="217"/>
      <c r="V229" s="212">
        <v>882</v>
      </c>
      <c r="W229" s="218">
        <v>441</v>
      </c>
      <c r="X229" s="212">
        <v>52</v>
      </c>
      <c r="Y229" s="212">
        <f t="shared" si="3"/>
        <v>624</v>
      </c>
      <c r="Z229" s="219"/>
      <c r="AA229" s="220" t="s">
        <v>2125</v>
      </c>
      <c r="AB229" s="220" t="s">
        <v>2097</v>
      </c>
      <c r="AC229" s="220" t="s">
        <v>2095</v>
      </c>
      <c r="AD229" s="220" t="s">
        <v>2095</v>
      </c>
      <c r="AE229" s="212"/>
      <c r="AF229" s="220" t="s">
        <v>2129</v>
      </c>
      <c r="AG229" s="228" t="s">
        <v>2095</v>
      </c>
      <c r="AH229" s="221" t="s">
        <v>2095</v>
      </c>
      <c r="AI229" s="222">
        <v>2</v>
      </c>
      <c r="AJ229" s="212" t="s">
        <v>2095</v>
      </c>
      <c r="AK229" s="223"/>
      <c r="AL229" s="212">
        <v>486</v>
      </c>
      <c r="AM229" s="212">
        <v>4</v>
      </c>
      <c r="AN229" s="212">
        <v>9</v>
      </c>
      <c r="AO229" s="224">
        <v>1.2424581794185587</v>
      </c>
      <c r="AP229" s="212" t="s">
        <v>2280</v>
      </c>
      <c r="AQ229" s="225"/>
    </row>
    <row r="230" spans="1:43" s="226" customFormat="1" hidden="1" x14ac:dyDescent="0.35">
      <c r="A230" s="210">
        <v>24</v>
      </c>
      <c r="B230" s="210" t="s">
        <v>145</v>
      </c>
      <c r="C230" s="210" t="s">
        <v>452</v>
      </c>
      <c r="D230" s="210" t="s">
        <v>2701</v>
      </c>
      <c r="E230" s="210" t="s">
        <v>455</v>
      </c>
      <c r="F230" s="211" t="s">
        <v>2554</v>
      </c>
      <c r="G230" s="210"/>
      <c r="H230" s="212"/>
      <c r="I230" s="215"/>
      <c r="J230" s="213" t="s">
        <v>36</v>
      </c>
      <c r="K230" s="214" t="s">
        <v>37</v>
      </c>
      <c r="L230" s="212">
        <v>1915</v>
      </c>
      <c r="M230" s="215">
        <v>360</v>
      </c>
      <c r="N230" s="215"/>
      <c r="O230" s="215" t="s">
        <v>2273</v>
      </c>
      <c r="P230" s="212"/>
      <c r="Q230" s="212"/>
      <c r="R230" s="216">
        <v>0.81132075471698117</v>
      </c>
      <c r="S230" s="212"/>
      <c r="T230" s="201" t="s">
        <v>2095</v>
      </c>
      <c r="U230" s="217"/>
      <c r="V230" s="212">
        <v>820</v>
      </c>
      <c r="W230" s="218">
        <v>410</v>
      </c>
      <c r="X230" s="212">
        <v>46</v>
      </c>
      <c r="Y230" s="212">
        <f t="shared" si="3"/>
        <v>552</v>
      </c>
      <c r="Z230" s="219"/>
      <c r="AA230" s="220" t="s">
        <v>2096</v>
      </c>
      <c r="AB230" s="220" t="s">
        <v>2097</v>
      </c>
      <c r="AC230" s="220" t="s">
        <v>2095</v>
      </c>
      <c r="AD230" s="220" t="s">
        <v>2095</v>
      </c>
      <c r="AE230" s="212"/>
      <c r="AF230" s="220" t="s">
        <v>2095</v>
      </c>
      <c r="AG230" s="228" t="s">
        <v>2095</v>
      </c>
      <c r="AH230" s="221" t="s">
        <v>2095</v>
      </c>
      <c r="AI230" s="222">
        <v>2</v>
      </c>
      <c r="AJ230" s="212" t="s">
        <v>2095</v>
      </c>
      <c r="AK230" s="223"/>
      <c r="AL230" s="212">
        <v>271</v>
      </c>
      <c r="AM230" s="212">
        <v>0</v>
      </c>
      <c r="AN230" s="212">
        <v>4</v>
      </c>
      <c r="AO230" s="224">
        <v>1.7694066242310607</v>
      </c>
      <c r="AP230" s="212" t="s">
        <v>2461</v>
      </c>
      <c r="AQ230" s="225"/>
    </row>
    <row r="231" spans="1:43" s="226" customFormat="1" ht="29" hidden="1" x14ac:dyDescent="0.35">
      <c r="A231" s="210">
        <v>24</v>
      </c>
      <c r="B231" s="210" t="s">
        <v>145</v>
      </c>
      <c r="C231" s="210" t="s">
        <v>482</v>
      </c>
      <c r="D231" s="210" t="s">
        <v>2702</v>
      </c>
      <c r="E231" s="210" t="s">
        <v>485</v>
      </c>
      <c r="F231" s="211" t="s">
        <v>2661</v>
      </c>
      <c r="G231" s="210"/>
      <c r="H231" s="212"/>
      <c r="I231" s="215"/>
      <c r="J231" s="213" t="s">
        <v>486</v>
      </c>
      <c r="K231" s="214" t="s">
        <v>44</v>
      </c>
      <c r="L231" s="212">
        <v>1931</v>
      </c>
      <c r="M231" s="215">
        <v>600</v>
      </c>
      <c r="N231" s="215"/>
      <c r="O231" s="215">
        <v>624</v>
      </c>
      <c r="P231" s="212"/>
      <c r="Q231" s="212" t="s">
        <v>2106</v>
      </c>
      <c r="R231" s="216">
        <v>0.48514851485148514</v>
      </c>
      <c r="S231" s="212"/>
      <c r="T231" s="201" t="s">
        <v>2107</v>
      </c>
      <c r="U231" s="217"/>
      <c r="V231" s="212">
        <v>2128</v>
      </c>
      <c r="W231" s="218">
        <v>1064</v>
      </c>
      <c r="X231" s="212">
        <v>86</v>
      </c>
      <c r="Y231" s="212">
        <f t="shared" si="3"/>
        <v>1032</v>
      </c>
      <c r="Z231" s="219"/>
      <c r="AA231" s="220" t="s">
        <v>2116</v>
      </c>
      <c r="AB231" s="220" t="s">
        <v>2095</v>
      </c>
      <c r="AC231" s="220" t="s">
        <v>2126</v>
      </c>
      <c r="AD231" s="220" t="s">
        <v>2095</v>
      </c>
      <c r="AE231" s="212"/>
      <c r="AF231" s="220" t="s">
        <v>2095</v>
      </c>
      <c r="AG231" s="228" t="s">
        <v>2095</v>
      </c>
      <c r="AH231" s="221" t="s">
        <v>2095</v>
      </c>
      <c r="AI231" s="222">
        <v>2</v>
      </c>
      <c r="AJ231" s="212" t="s">
        <v>2095</v>
      </c>
      <c r="AK231" s="223"/>
      <c r="AL231" s="212">
        <v>271</v>
      </c>
      <c r="AM231" s="212">
        <v>0</v>
      </c>
      <c r="AN231" s="212">
        <v>10</v>
      </c>
      <c r="AO231" s="224">
        <v>0.69993016970454547</v>
      </c>
      <c r="AP231" s="212" t="s">
        <v>2461</v>
      </c>
      <c r="AQ231" s="225"/>
    </row>
    <row r="232" spans="1:43" s="226" customFormat="1" ht="29" hidden="1" x14ac:dyDescent="0.35">
      <c r="A232" s="210">
        <v>24</v>
      </c>
      <c r="B232" s="210" t="s">
        <v>145</v>
      </c>
      <c r="C232" s="210" t="s">
        <v>487</v>
      </c>
      <c r="D232" s="210" t="s">
        <v>2703</v>
      </c>
      <c r="E232" s="210" t="s">
        <v>490</v>
      </c>
      <c r="F232" s="211" t="s">
        <v>2704</v>
      </c>
      <c r="G232" s="210"/>
      <c r="H232" s="212" t="s">
        <v>2105</v>
      </c>
      <c r="I232" s="215"/>
      <c r="J232" s="213" t="s">
        <v>62</v>
      </c>
      <c r="K232" s="214" t="s">
        <v>37</v>
      </c>
      <c r="L232" s="212">
        <v>2012</v>
      </c>
      <c r="M232" s="215">
        <v>453</v>
      </c>
      <c r="N232" s="215"/>
      <c r="O232" s="215">
        <v>567</v>
      </c>
      <c r="P232" s="212"/>
      <c r="Q232" s="212"/>
      <c r="R232" s="216">
        <v>1</v>
      </c>
      <c r="S232" s="212"/>
      <c r="T232" s="201" t="s">
        <v>2095</v>
      </c>
      <c r="U232" s="217"/>
      <c r="V232" s="212">
        <v>966</v>
      </c>
      <c r="W232" s="218">
        <v>483</v>
      </c>
      <c r="X232" s="212">
        <v>39</v>
      </c>
      <c r="Y232" s="212">
        <f t="shared" si="3"/>
        <v>468</v>
      </c>
      <c r="Z232" s="219"/>
      <c r="AA232" s="220" t="s">
        <v>2116</v>
      </c>
      <c r="AB232" s="220" t="s">
        <v>2095</v>
      </c>
      <c r="AC232" s="220" t="s">
        <v>2126</v>
      </c>
      <c r="AD232" s="220" t="s">
        <v>2095</v>
      </c>
      <c r="AE232" s="212"/>
      <c r="AF232" s="220" t="s">
        <v>2095</v>
      </c>
      <c r="AG232" s="228" t="s">
        <v>2095</v>
      </c>
      <c r="AH232" s="221" t="s">
        <v>2095</v>
      </c>
      <c r="AI232" s="222">
        <v>2</v>
      </c>
      <c r="AJ232" s="212" t="s">
        <v>2095</v>
      </c>
      <c r="AK232" s="223"/>
      <c r="AL232" s="212">
        <v>271</v>
      </c>
      <c r="AM232" s="212">
        <v>0</v>
      </c>
      <c r="AN232" s="212">
        <v>29</v>
      </c>
      <c r="AO232" s="224">
        <v>1.1024267279242406</v>
      </c>
      <c r="AP232" s="212" t="s">
        <v>2318</v>
      </c>
      <c r="AQ232" s="225"/>
    </row>
    <row r="233" spans="1:43" s="226" customFormat="1" hidden="1" x14ac:dyDescent="0.35">
      <c r="A233" s="210">
        <v>25</v>
      </c>
      <c r="B233" s="210" t="s">
        <v>145</v>
      </c>
      <c r="C233" s="210" t="s">
        <v>404</v>
      </c>
      <c r="D233" s="210" t="s">
        <v>2705</v>
      </c>
      <c r="E233" s="210" t="s">
        <v>407</v>
      </c>
      <c r="F233" s="211" t="s">
        <v>2706</v>
      </c>
      <c r="G233" s="210"/>
      <c r="H233" s="212"/>
      <c r="I233" s="215"/>
      <c r="J233" s="213" t="s">
        <v>36</v>
      </c>
      <c r="K233" s="214" t="s">
        <v>37</v>
      </c>
      <c r="L233" s="212">
        <v>1928</v>
      </c>
      <c r="M233" s="215">
        <v>250</v>
      </c>
      <c r="N233" s="215"/>
      <c r="O233" s="215" t="e">
        <v>#N/A</v>
      </c>
      <c r="P233" s="212"/>
      <c r="Q233" s="212"/>
      <c r="R233" s="216">
        <v>0.85365853658536583</v>
      </c>
      <c r="S233" s="212"/>
      <c r="T233" s="201" t="s">
        <v>2107</v>
      </c>
      <c r="U233" s="217"/>
      <c r="V233" s="212">
        <v>592</v>
      </c>
      <c r="W233" s="218">
        <v>296</v>
      </c>
      <c r="X233" s="212">
        <v>33</v>
      </c>
      <c r="Y233" s="212">
        <f t="shared" si="3"/>
        <v>396</v>
      </c>
      <c r="Z233" s="219"/>
      <c r="AA233" s="220" t="s">
        <v>2096</v>
      </c>
      <c r="AB233" s="220" t="s">
        <v>2097</v>
      </c>
      <c r="AC233" s="220" t="s">
        <v>2095</v>
      </c>
      <c r="AD233" s="220" t="s">
        <v>2095</v>
      </c>
      <c r="AE233" s="212"/>
      <c r="AF233" s="220" t="s">
        <v>2095</v>
      </c>
      <c r="AG233" s="228" t="s">
        <v>2095</v>
      </c>
      <c r="AH233" s="221" t="s">
        <v>2095</v>
      </c>
      <c r="AI233" s="222">
        <v>2</v>
      </c>
      <c r="AJ233" s="212" t="s">
        <v>2095</v>
      </c>
      <c r="AK233" s="223"/>
      <c r="AL233" s="212">
        <v>69</v>
      </c>
      <c r="AM233" s="212">
        <v>0</v>
      </c>
      <c r="AN233" s="212">
        <v>5</v>
      </c>
      <c r="AO233" s="224">
        <v>2.1190944685416477</v>
      </c>
      <c r="AP233" s="212" t="s">
        <v>2113</v>
      </c>
      <c r="AQ233" s="225"/>
    </row>
    <row r="234" spans="1:43" s="226" customFormat="1" hidden="1" x14ac:dyDescent="0.35">
      <c r="A234" s="210">
        <v>25</v>
      </c>
      <c r="B234" s="210" t="s">
        <v>145</v>
      </c>
      <c r="C234" s="210" t="s">
        <v>408</v>
      </c>
      <c r="D234" s="210" t="s">
        <v>2707</v>
      </c>
      <c r="E234" s="210" t="s">
        <v>411</v>
      </c>
      <c r="F234" s="211" t="s">
        <v>2708</v>
      </c>
      <c r="G234" s="210"/>
      <c r="H234" s="212"/>
      <c r="I234" s="215"/>
      <c r="J234" s="213" t="s">
        <v>412</v>
      </c>
      <c r="K234" s="214" t="s">
        <v>44</v>
      </c>
      <c r="L234" s="212">
        <v>1935</v>
      </c>
      <c r="M234" s="215">
        <v>281</v>
      </c>
      <c r="N234" s="215"/>
      <c r="O234" s="215">
        <v>450</v>
      </c>
      <c r="P234" s="212"/>
      <c r="Q234" s="212"/>
      <c r="R234" s="216">
        <v>0.42</v>
      </c>
      <c r="S234" s="212"/>
      <c r="T234" s="201" t="s">
        <v>2095</v>
      </c>
      <c r="U234" s="217"/>
      <c r="V234" s="212">
        <v>775</v>
      </c>
      <c r="W234" s="218">
        <v>387.5</v>
      </c>
      <c r="X234" s="212">
        <v>41</v>
      </c>
      <c r="Y234" s="212">
        <f t="shared" si="3"/>
        <v>492</v>
      </c>
      <c r="Z234" s="219"/>
      <c r="AA234" s="220" t="s">
        <v>2096</v>
      </c>
      <c r="AB234" s="220" t="s">
        <v>2097</v>
      </c>
      <c r="AC234" s="220" t="s">
        <v>2095</v>
      </c>
      <c r="AD234" s="220" t="s">
        <v>2095</v>
      </c>
      <c r="AE234" s="212"/>
      <c r="AF234" s="220" t="s">
        <v>2095</v>
      </c>
      <c r="AG234" s="228" t="s">
        <v>2095</v>
      </c>
      <c r="AH234" s="221" t="s">
        <v>2095</v>
      </c>
      <c r="AI234" s="222">
        <v>2</v>
      </c>
      <c r="AJ234" s="212" t="s">
        <v>2095</v>
      </c>
      <c r="AK234" s="223"/>
      <c r="AL234" s="212">
        <v>69</v>
      </c>
      <c r="AM234" s="212">
        <v>0</v>
      </c>
      <c r="AN234" s="212">
        <v>8</v>
      </c>
      <c r="AO234" s="224">
        <v>2.1186010848674051</v>
      </c>
      <c r="AP234" s="212" t="s">
        <v>2113</v>
      </c>
      <c r="AQ234" s="225"/>
    </row>
    <row r="235" spans="1:43" s="226" customFormat="1" hidden="1" x14ac:dyDescent="0.35">
      <c r="A235" s="210">
        <v>25</v>
      </c>
      <c r="B235" s="210" t="s">
        <v>145</v>
      </c>
      <c r="C235" s="210" t="s">
        <v>413</v>
      </c>
      <c r="D235" s="210" t="s">
        <v>2709</v>
      </c>
      <c r="E235" s="210" t="s">
        <v>416</v>
      </c>
      <c r="F235" s="211" t="s">
        <v>2710</v>
      </c>
      <c r="G235" s="210"/>
      <c r="H235" s="212"/>
      <c r="I235" s="215"/>
      <c r="J235" s="213" t="s">
        <v>36</v>
      </c>
      <c r="K235" s="214" t="s">
        <v>37</v>
      </c>
      <c r="L235" s="212">
        <v>1935</v>
      </c>
      <c r="M235" s="215">
        <v>217</v>
      </c>
      <c r="N235" s="215"/>
      <c r="O235" s="215">
        <v>352</v>
      </c>
      <c r="P235" s="212"/>
      <c r="Q235" s="212"/>
      <c r="R235" s="216">
        <v>0.55813953488372092</v>
      </c>
      <c r="S235" s="212"/>
      <c r="T235" s="201" t="s">
        <v>2107</v>
      </c>
      <c r="U235" s="217"/>
      <c r="V235" s="212">
        <v>596</v>
      </c>
      <c r="W235" s="218">
        <v>298</v>
      </c>
      <c r="X235" s="212">
        <v>43</v>
      </c>
      <c r="Y235" s="212">
        <f t="shared" si="3"/>
        <v>516</v>
      </c>
      <c r="Z235" s="219"/>
      <c r="AA235" s="220" t="s">
        <v>2096</v>
      </c>
      <c r="AB235" s="220" t="s">
        <v>2097</v>
      </c>
      <c r="AC235" s="220" t="s">
        <v>2095</v>
      </c>
      <c r="AD235" s="220" t="s">
        <v>2095</v>
      </c>
      <c r="AE235" s="212"/>
      <c r="AF235" s="220" t="s">
        <v>2095</v>
      </c>
      <c r="AG235" s="228" t="s">
        <v>2095</v>
      </c>
      <c r="AH235" s="221" t="s">
        <v>2095</v>
      </c>
      <c r="AI235" s="222">
        <v>2</v>
      </c>
      <c r="AJ235" s="212" t="s">
        <v>2095</v>
      </c>
      <c r="AK235" s="223"/>
      <c r="AL235" s="212">
        <v>69</v>
      </c>
      <c r="AM235" s="212">
        <v>0</v>
      </c>
      <c r="AN235" s="212">
        <v>7</v>
      </c>
      <c r="AO235" s="224">
        <v>0.95195967695265149</v>
      </c>
      <c r="AP235" s="212" t="s">
        <v>2711</v>
      </c>
      <c r="AQ235" s="225"/>
    </row>
    <row r="236" spans="1:43" s="226" customFormat="1" ht="29" hidden="1" x14ac:dyDescent="0.35">
      <c r="A236" s="210">
        <v>25</v>
      </c>
      <c r="B236" s="210" t="s">
        <v>145</v>
      </c>
      <c r="C236" s="210" t="s">
        <v>433</v>
      </c>
      <c r="D236" s="210" t="s">
        <v>2712</v>
      </c>
      <c r="E236" s="210" t="s">
        <v>437</v>
      </c>
      <c r="F236" s="211" t="s">
        <v>2559</v>
      </c>
      <c r="G236" s="210"/>
      <c r="H236" s="212" t="s">
        <v>2105</v>
      </c>
      <c r="I236" s="215"/>
      <c r="J236" s="213" t="s">
        <v>62</v>
      </c>
      <c r="K236" s="214" t="s">
        <v>37</v>
      </c>
      <c r="L236" s="212">
        <v>1995</v>
      </c>
      <c r="M236" s="215">
        <v>355</v>
      </c>
      <c r="N236" s="215"/>
      <c r="O236" s="215">
        <v>1000</v>
      </c>
      <c r="P236" s="212"/>
      <c r="Q236" s="212" t="s">
        <v>2106</v>
      </c>
      <c r="R236" s="216">
        <v>1</v>
      </c>
      <c r="S236" s="212"/>
      <c r="T236" s="201" t="s">
        <v>2107</v>
      </c>
      <c r="U236" s="217"/>
      <c r="V236" s="212">
        <v>905</v>
      </c>
      <c r="W236" s="218">
        <v>452.5</v>
      </c>
      <c r="X236" s="212">
        <v>68</v>
      </c>
      <c r="Y236" s="212">
        <f t="shared" si="3"/>
        <v>816</v>
      </c>
      <c r="Z236" s="219"/>
      <c r="AA236" s="220" t="s">
        <v>2116</v>
      </c>
      <c r="AB236" s="220" t="s">
        <v>2095</v>
      </c>
      <c r="AC236" s="220" t="s">
        <v>2126</v>
      </c>
      <c r="AD236" s="220" t="s">
        <v>2095</v>
      </c>
      <c r="AE236" s="212"/>
      <c r="AF236" s="220" t="s">
        <v>2095</v>
      </c>
      <c r="AG236" s="228" t="s">
        <v>2095</v>
      </c>
      <c r="AH236" s="221" t="s">
        <v>2095</v>
      </c>
      <c r="AI236" s="222">
        <v>2</v>
      </c>
      <c r="AJ236" s="212" t="s">
        <v>2095</v>
      </c>
      <c r="AK236" s="223"/>
      <c r="AL236" s="212">
        <v>69</v>
      </c>
      <c r="AM236" s="212">
        <v>0</v>
      </c>
      <c r="AN236" s="212">
        <v>12</v>
      </c>
      <c r="AO236" s="224">
        <v>0.71638711443371217</v>
      </c>
      <c r="AP236" s="212" t="s">
        <v>2711</v>
      </c>
      <c r="AQ236" s="225"/>
    </row>
    <row r="237" spans="1:43" s="226" customFormat="1" hidden="1" x14ac:dyDescent="0.35">
      <c r="A237" s="237">
        <v>26</v>
      </c>
      <c r="B237" s="210" t="s">
        <v>145</v>
      </c>
      <c r="C237" s="210" t="s">
        <v>368</v>
      </c>
      <c r="D237" s="210" t="s">
        <v>2713</v>
      </c>
      <c r="E237" s="210" t="s">
        <v>371</v>
      </c>
      <c r="F237" s="211" t="s">
        <v>2714</v>
      </c>
      <c r="G237" s="210"/>
      <c r="H237" s="212"/>
      <c r="I237" s="215"/>
      <c r="J237" s="213" t="s">
        <v>55</v>
      </c>
      <c r="K237" s="214" t="s">
        <v>44</v>
      </c>
      <c r="L237" s="212">
        <v>1952</v>
      </c>
      <c r="M237" s="215">
        <v>182</v>
      </c>
      <c r="N237" s="215"/>
      <c r="O237" s="215">
        <v>140</v>
      </c>
      <c r="P237" s="212"/>
      <c r="Q237" s="212"/>
      <c r="R237" s="216">
        <v>0.10344827586206896</v>
      </c>
      <c r="S237" s="212"/>
      <c r="T237" s="201" t="s">
        <v>2095</v>
      </c>
      <c r="U237" s="217"/>
      <c r="V237" s="212">
        <v>441</v>
      </c>
      <c r="W237" s="218">
        <v>220.5</v>
      </c>
      <c r="X237" s="212">
        <v>25</v>
      </c>
      <c r="Y237" s="212">
        <f t="shared" si="3"/>
        <v>300</v>
      </c>
      <c r="Z237" s="219"/>
      <c r="AA237" s="220" t="s">
        <v>2096</v>
      </c>
      <c r="AB237" s="220" t="s">
        <v>2097</v>
      </c>
      <c r="AC237" s="220" t="s">
        <v>2095</v>
      </c>
      <c r="AD237" s="220" t="s">
        <v>2095</v>
      </c>
      <c r="AE237" s="212"/>
      <c r="AF237" s="220" t="s">
        <v>2095</v>
      </c>
      <c r="AG237" s="228" t="s">
        <v>2095</v>
      </c>
      <c r="AH237" s="221" t="s">
        <v>2095</v>
      </c>
      <c r="AI237" s="222">
        <v>2</v>
      </c>
      <c r="AJ237" s="212" t="s">
        <v>2095</v>
      </c>
      <c r="AK237" s="223"/>
      <c r="AL237" s="212">
        <v>25</v>
      </c>
      <c r="AM237" s="212">
        <v>0</v>
      </c>
      <c r="AN237" s="212">
        <v>6</v>
      </c>
      <c r="AO237" s="224">
        <v>2.6897191661174245</v>
      </c>
      <c r="AP237" s="212" t="s">
        <v>2333</v>
      </c>
      <c r="AQ237" s="225"/>
    </row>
    <row r="238" spans="1:43" s="226" customFormat="1" hidden="1" x14ac:dyDescent="0.35">
      <c r="A238" s="237">
        <v>26</v>
      </c>
      <c r="B238" s="210" t="s">
        <v>145</v>
      </c>
      <c r="C238" s="210" t="s">
        <v>254</v>
      </c>
      <c r="D238" s="210" t="s">
        <v>2111</v>
      </c>
      <c r="E238" s="210" t="s">
        <v>383</v>
      </c>
      <c r="F238" s="211" t="s">
        <v>2112</v>
      </c>
      <c r="G238" s="210"/>
      <c r="H238" s="212" t="s">
        <v>2105</v>
      </c>
      <c r="I238" s="215"/>
      <c r="J238" s="213" t="s">
        <v>62</v>
      </c>
      <c r="K238" s="214" t="s">
        <v>37</v>
      </c>
      <c r="L238" s="212">
        <v>2017</v>
      </c>
      <c r="M238" s="215">
        <v>195</v>
      </c>
      <c r="N238" s="215"/>
      <c r="O238" s="215" t="e">
        <v>#N/A</v>
      </c>
      <c r="P238" s="212"/>
      <c r="Q238" s="212"/>
      <c r="R238" s="216">
        <v>1</v>
      </c>
      <c r="S238" s="212"/>
      <c r="T238" s="201" t="s">
        <v>2095</v>
      </c>
      <c r="U238" s="217"/>
      <c r="V238" s="212">
        <v>589</v>
      </c>
      <c r="W238" s="218">
        <v>294.5</v>
      </c>
      <c r="X238" s="212">
        <v>21</v>
      </c>
      <c r="Y238" s="212">
        <f t="shared" si="3"/>
        <v>252</v>
      </c>
      <c r="Z238" s="219"/>
      <c r="AA238" s="220" t="s">
        <v>2096</v>
      </c>
      <c r="AB238" s="220" t="s">
        <v>2097</v>
      </c>
      <c r="AC238" s="220" t="s">
        <v>2095</v>
      </c>
      <c r="AD238" s="220" t="s">
        <v>2095</v>
      </c>
      <c r="AE238" s="212"/>
      <c r="AF238" s="220" t="s">
        <v>2095</v>
      </c>
      <c r="AG238" s="228" t="s">
        <v>2095</v>
      </c>
      <c r="AH238" s="221" t="s">
        <v>2095</v>
      </c>
      <c r="AI238" s="222">
        <v>2</v>
      </c>
      <c r="AJ238" s="212" t="s">
        <v>2095</v>
      </c>
      <c r="AK238" s="223"/>
      <c r="AL238" s="212">
        <v>25</v>
      </c>
      <c r="AM238" s="212">
        <v>0</v>
      </c>
      <c r="AN238" s="212">
        <v>5</v>
      </c>
      <c r="AO238" s="224">
        <v>2.3509431725568182</v>
      </c>
      <c r="AP238" s="212" t="s">
        <v>2113</v>
      </c>
      <c r="AQ238" s="225"/>
    </row>
    <row r="239" spans="1:43" s="226" customFormat="1" ht="29" hidden="1" x14ac:dyDescent="0.35">
      <c r="A239" s="237">
        <v>26</v>
      </c>
      <c r="B239" s="210" t="s">
        <v>145</v>
      </c>
      <c r="C239" s="210" t="s">
        <v>384</v>
      </c>
      <c r="D239" s="210" t="s">
        <v>2114</v>
      </c>
      <c r="E239" s="210" t="s">
        <v>387</v>
      </c>
      <c r="F239" s="211" t="s">
        <v>2115</v>
      </c>
      <c r="G239" s="210"/>
      <c r="H239" s="212"/>
      <c r="I239" s="215"/>
      <c r="J239" s="213" t="s">
        <v>36</v>
      </c>
      <c r="K239" s="214" t="s">
        <v>37</v>
      </c>
      <c r="L239" s="212">
        <v>1960</v>
      </c>
      <c r="M239" s="215">
        <v>1000</v>
      </c>
      <c r="N239" s="215"/>
      <c r="O239" s="215">
        <v>890</v>
      </c>
      <c r="P239" s="212"/>
      <c r="Q239" s="212"/>
      <c r="R239" s="216">
        <v>0.79411764705882348</v>
      </c>
      <c r="S239" s="212"/>
      <c r="T239" s="201" t="s">
        <v>2107</v>
      </c>
      <c r="U239" s="217"/>
      <c r="V239" s="212">
        <v>2188</v>
      </c>
      <c r="W239" s="218">
        <v>1094</v>
      </c>
      <c r="X239" s="212">
        <v>110</v>
      </c>
      <c r="Y239" s="212">
        <f t="shared" si="3"/>
        <v>1320</v>
      </c>
      <c r="Z239" s="219"/>
      <c r="AA239" s="220" t="s">
        <v>2116</v>
      </c>
      <c r="AB239" s="220" t="s">
        <v>2095</v>
      </c>
      <c r="AC239" s="220" t="s">
        <v>2117</v>
      </c>
      <c r="AD239" s="220" t="s">
        <v>2095</v>
      </c>
      <c r="AE239" s="212"/>
      <c r="AF239" s="220" t="s">
        <v>2095</v>
      </c>
      <c r="AG239" s="228" t="s">
        <v>2095</v>
      </c>
      <c r="AH239" s="221" t="s">
        <v>2095</v>
      </c>
      <c r="AI239" s="222">
        <v>2</v>
      </c>
      <c r="AJ239" s="212" t="s">
        <v>2095</v>
      </c>
      <c r="AK239" s="223"/>
      <c r="AL239" s="212">
        <v>25</v>
      </c>
      <c r="AM239" s="212">
        <v>0</v>
      </c>
      <c r="AN239" s="212">
        <v>9</v>
      </c>
      <c r="AO239" s="224">
        <v>1.4736346711647708</v>
      </c>
      <c r="AP239" s="212" t="s">
        <v>2113</v>
      </c>
      <c r="AQ239" s="225"/>
    </row>
    <row r="240" spans="1:43" s="226" customFormat="1" ht="29" hidden="1" x14ac:dyDescent="0.35">
      <c r="A240" s="237">
        <v>26</v>
      </c>
      <c r="B240" s="210" t="s">
        <v>145</v>
      </c>
      <c r="C240" s="210" t="s">
        <v>388</v>
      </c>
      <c r="D240" s="210" t="s">
        <v>2715</v>
      </c>
      <c r="E240" s="210" t="s">
        <v>391</v>
      </c>
      <c r="F240" s="211" t="s">
        <v>2486</v>
      </c>
      <c r="G240" s="210"/>
      <c r="H240" s="212" t="s">
        <v>2105</v>
      </c>
      <c r="I240" s="215"/>
      <c r="J240" s="213" t="s">
        <v>62</v>
      </c>
      <c r="K240" s="214" t="s">
        <v>37</v>
      </c>
      <c r="L240" s="212">
        <v>2003</v>
      </c>
      <c r="M240" s="215">
        <v>440</v>
      </c>
      <c r="N240" s="215"/>
      <c r="O240" s="215">
        <v>606</v>
      </c>
      <c r="P240" s="212"/>
      <c r="Q240" s="212" t="s">
        <v>2106</v>
      </c>
      <c r="R240" s="216">
        <v>1</v>
      </c>
      <c r="S240" s="212"/>
      <c r="T240" s="201" t="s">
        <v>2095</v>
      </c>
      <c r="U240" s="217"/>
      <c r="V240" s="212">
        <v>1146</v>
      </c>
      <c r="W240" s="218">
        <v>573</v>
      </c>
      <c r="X240" s="212">
        <v>75</v>
      </c>
      <c r="Y240" s="212">
        <f t="shared" si="3"/>
        <v>900</v>
      </c>
      <c r="Z240" s="219"/>
      <c r="AA240" s="220" t="s">
        <v>2116</v>
      </c>
      <c r="AB240" s="220" t="s">
        <v>2095</v>
      </c>
      <c r="AC240" s="220" t="s">
        <v>2126</v>
      </c>
      <c r="AD240" s="220" t="s">
        <v>2095</v>
      </c>
      <c r="AE240" s="212"/>
      <c r="AF240" s="220" t="s">
        <v>2095</v>
      </c>
      <c r="AG240" s="228" t="s">
        <v>2095</v>
      </c>
      <c r="AH240" s="221" t="s">
        <v>2095</v>
      </c>
      <c r="AI240" s="222">
        <v>2</v>
      </c>
      <c r="AJ240" s="212" t="s">
        <v>2095</v>
      </c>
      <c r="AK240" s="223"/>
      <c r="AL240" s="212">
        <v>25</v>
      </c>
      <c r="AM240" s="212">
        <v>0</v>
      </c>
      <c r="AN240" s="212">
        <v>3</v>
      </c>
      <c r="AO240" s="224">
        <v>1.2630698895284072</v>
      </c>
      <c r="AP240" s="212" t="s">
        <v>2333</v>
      </c>
      <c r="AQ240" s="225"/>
    </row>
    <row r="241" spans="1:43" s="226" customFormat="1" hidden="1" x14ac:dyDescent="0.35">
      <c r="A241" s="210">
        <v>27</v>
      </c>
      <c r="B241" s="210" t="s">
        <v>145</v>
      </c>
      <c r="C241" s="210" t="s">
        <v>329</v>
      </c>
      <c r="D241" s="210" t="s">
        <v>2716</v>
      </c>
      <c r="E241" s="210" t="s">
        <v>332</v>
      </c>
      <c r="F241" s="211" t="s">
        <v>2717</v>
      </c>
      <c r="G241" s="210"/>
      <c r="H241" s="212" t="s">
        <v>2105</v>
      </c>
      <c r="I241" s="215"/>
      <c r="J241" s="213" t="s">
        <v>62</v>
      </c>
      <c r="K241" s="214" t="s">
        <v>37</v>
      </c>
      <c r="L241" s="212">
        <v>2014</v>
      </c>
      <c r="M241" s="215">
        <v>166</v>
      </c>
      <c r="N241" s="215"/>
      <c r="O241" s="215">
        <v>197</v>
      </c>
      <c r="P241" s="212"/>
      <c r="Q241" s="212"/>
      <c r="R241" s="216">
        <v>1</v>
      </c>
      <c r="S241" s="212"/>
      <c r="T241" s="201" t="s">
        <v>2095</v>
      </c>
      <c r="U241" s="217"/>
      <c r="V241" s="212">
        <v>329</v>
      </c>
      <c r="W241" s="218">
        <v>164.5</v>
      </c>
      <c r="X241" s="212">
        <v>22</v>
      </c>
      <c r="Y241" s="212">
        <f t="shared" si="3"/>
        <v>264</v>
      </c>
      <c r="Z241" s="219"/>
      <c r="AA241" s="220" t="s">
        <v>2096</v>
      </c>
      <c r="AB241" s="220" t="s">
        <v>2097</v>
      </c>
      <c r="AC241" s="220" t="s">
        <v>2095</v>
      </c>
      <c r="AD241" s="220" t="s">
        <v>2095</v>
      </c>
      <c r="AE241" s="212"/>
      <c r="AF241" s="220" t="s">
        <v>2095</v>
      </c>
      <c r="AG241" s="228" t="s">
        <v>2095</v>
      </c>
      <c r="AH241" s="221" t="s">
        <v>2095</v>
      </c>
      <c r="AI241" s="222">
        <v>2</v>
      </c>
      <c r="AJ241" s="212" t="s">
        <v>2095</v>
      </c>
      <c r="AK241" s="223"/>
      <c r="AL241" s="212">
        <v>311</v>
      </c>
      <c r="AM241" s="212">
        <v>2</v>
      </c>
      <c r="AN241" s="212">
        <v>13</v>
      </c>
      <c r="AO241" s="224">
        <v>2.1616384667424051</v>
      </c>
      <c r="AP241" s="212" t="s">
        <v>2346</v>
      </c>
      <c r="AQ241" s="225"/>
    </row>
    <row r="242" spans="1:43" s="226" customFormat="1" ht="29" hidden="1" x14ac:dyDescent="0.35">
      <c r="A242" s="210">
        <v>27</v>
      </c>
      <c r="B242" s="210" t="s">
        <v>145</v>
      </c>
      <c r="C242" s="210" t="s">
        <v>356</v>
      </c>
      <c r="D242" s="210" t="s">
        <v>2718</v>
      </c>
      <c r="E242" s="210" t="s">
        <v>359</v>
      </c>
      <c r="F242" s="211" t="s">
        <v>2719</v>
      </c>
      <c r="G242" s="210"/>
      <c r="H242" s="212" t="s">
        <v>2105</v>
      </c>
      <c r="I242" s="215"/>
      <c r="J242" s="213" t="s">
        <v>62</v>
      </c>
      <c r="K242" s="214" t="s">
        <v>37</v>
      </c>
      <c r="L242" s="212">
        <v>2006</v>
      </c>
      <c r="M242" s="215">
        <v>300</v>
      </c>
      <c r="N242" s="215"/>
      <c r="O242" s="215">
        <v>547</v>
      </c>
      <c r="P242" s="212"/>
      <c r="Q242" s="212" t="s">
        <v>2106</v>
      </c>
      <c r="R242" s="216">
        <v>1</v>
      </c>
      <c r="S242" s="212"/>
      <c r="T242" s="201" t="s">
        <v>2095</v>
      </c>
      <c r="U242" s="217"/>
      <c r="V242" s="212">
        <v>945</v>
      </c>
      <c r="W242" s="218">
        <v>472.5</v>
      </c>
      <c r="X242" s="212">
        <v>38</v>
      </c>
      <c r="Y242" s="212">
        <f t="shared" si="3"/>
        <v>456</v>
      </c>
      <c r="Z242" s="219"/>
      <c r="AA242" s="220" t="s">
        <v>2116</v>
      </c>
      <c r="AB242" s="220" t="s">
        <v>2095</v>
      </c>
      <c r="AC242" s="220" t="s">
        <v>2126</v>
      </c>
      <c r="AD242" s="220" t="s">
        <v>2095</v>
      </c>
      <c r="AE242" s="212"/>
      <c r="AF242" s="220" t="s">
        <v>2095</v>
      </c>
      <c r="AG242" s="228" t="s">
        <v>2095</v>
      </c>
      <c r="AH242" s="221" t="s">
        <v>2095</v>
      </c>
      <c r="AI242" s="222">
        <v>2</v>
      </c>
      <c r="AJ242" s="212" t="s">
        <v>2095</v>
      </c>
      <c r="AK242" s="223"/>
      <c r="AL242" s="212">
        <v>311</v>
      </c>
      <c r="AM242" s="212">
        <v>1</v>
      </c>
      <c r="AN242" s="212">
        <v>12</v>
      </c>
      <c r="AO242" s="224">
        <v>1.5687661457784092</v>
      </c>
      <c r="AP242" s="212" t="s">
        <v>2346</v>
      </c>
      <c r="AQ242" s="225"/>
    </row>
    <row r="243" spans="1:43" s="226" customFormat="1" ht="29" hidden="1" x14ac:dyDescent="0.35">
      <c r="A243" s="210">
        <v>28</v>
      </c>
      <c r="B243" s="210" t="s">
        <v>145</v>
      </c>
      <c r="C243" s="210" t="s">
        <v>256</v>
      </c>
      <c r="D243" s="210" t="s">
        <v>2720</v>
      </c>
      <c r="E243" s="210" t="s">
        <v>260</v>
      </c>
      <c r="F243" s="211" t="s">
        <v>2721</v>
      </c>
      <c r="G243" s="210"/>
      <c r="H243" s="212"/>
      <c r="I243" s="215"/>
      <c r="J243" s="213" t="s">
        <v>43</v>
      </c>
      <c r="K243" s="214" t="s">
        <v>44</v>
      </c>
      <c r="L243" s="212">
        <v>1930</v>
      </c>
      <c r="M243" s="215">
        <v>564</v>
      </c>
      <c r="N243" s="215"/>
      <c r="O243" s="215">
        <v>306</v>
      </c>
      <c r="P243" s="212"/>
      <c r="Q243" s="212"/>
      <c r="R243" s="216">
        <v>0.98039215686274506</v>
      </c>
      <c r="S243" s="212"/>
      <c r="T243" s="201" t="s">
        <v>2095</v>
      </c>
      <c r="U243" s="217"/>
      <c r="V243" s="212">
        <v>493</v>
      </c>
      <c r="W243" s="218">
        <v>246.5</v>
      </c>
      <c r="X243" s="212">
        <v>39</v>
      </c>
      <c r="Y243" s="212">
        <f t="shared" si="3"/>
        <v>468</v>
      </c>
      <c r="Z243" s="219"/>
      <c r="AA243" s="220" t="s">
        <v>2116</v>
      </c>
      <c r="AB243" s="220" t="s">
        <v>2095</v>
      </c>
      <c r="AC243" s="220" t="s">
        <v>2126</v>
      </c>
      <c r="AD243" s="220" t="s">
        <v>2095</v>
      </c>
      <c r="AE243" s="212"/>
      <c r="AF243" s="220" t="s">
        <v>2095</v>
      </c>
      <c r="AG243" s="228" t="s">
        <v>2095</v>
      </c>
      <c r="AH243" s="221" t="s">
        <v>2095</v>
      </c>
      <c r="AI243" s="222">
        <v>2</v>
      </c>
      <c r="AJ243" s="212" t="s">
        <v>2095</v>
      </c>
      <c r="AK243" s="223"/>
      <c r="AL243" s="212">
        <v>260</v>
      </c>
      <c r="AM243" s="212">
        <v>0</v>
      </c>
      <c r="AN243" s="212">
        <v>5</v>
      </c>
      <c r="AO243" s="224">
        <v>1.4792975833617426</v>
      </c>
      <c r="AP243" s="212" t="s">
        <v>2346</v>
      </c>
      <c r="AQ243" s="225"/>
    </row>
    <row r="244" spans="1:43" s="226" customFormat="1" hidden="1" x14ac:dyDescent="0.35">
      <c r="A244" s="210">
        <v>28</v>
      </c>
      <c r="B244" s="210" t="s">
        <v>145</v>
      </c>
      <c r="C244" s="210" t="s">
        <v>264</v>
      </c>
      <c r="D244" s="210" t="s">
        <v>2722</v>
      </c>
      <c r="E244" s="210" t="s">
        <v>267</v>
      </c>
      <c r="F244" s="211" t="s">
        <v>2563</v>
      </c>
      <c r="G244" s="210"/>
      <c r="H244" s="212"/>
      <c r="I244" s="215"/>
      <c r="J244" s="213" t="s">
        <v>36</v>
      </c>
      <c r="K244" s="214" t="s">
        <v>37</v>
      </c>
      <c r="L244" s="212">
        <v>1931</v>
      </c>
      <c r="M244" s="215">
        <v>330</v>
      </c>
      <c r="N244" s="215"/>
      <c r="O244" s="215">
        <v>321</v>
      </c>
      <c r="P244" s="212"/>
      <c r="Q244" s="212"/>
      <c r="R244" s="216">
        <v>7.3170731707317069E-2</v>
      </c>
      <c r="S244" s="212"/>
      <c r="T244" s="201" t="s">
        <v>2107</v>
      </c>
      <c r="U244" s="217"/>
      <c r="V244" s="212">
        <v>550</v>
      </c>
      <c r="W244" s="218">
        <v>275</v>
      </c>
      <c r="X244" s="212">
        <v>32</v>
      </c>
      <c r="Y244" s="212">
        <f t="shared" si="3"/>
        <v>384</v>
      </c>
      <c r="Z244" s="219"/>
      <c r="AA244" s="220" t="s">
        <v>2096</v>
      </c>
      <c r="AB244" s="220" t="s">
        <v>2097</v>
      </c>
      <c r="AC244" s="220" t="s">
        <v>2095</v>
      </c>
      <c r="AD244" s="220" t="s">
        <v>2095</v>
      </c>
      <c r="AE244" s="212"/>
      <c r="AF244" s="220" t="s">
        <v>2095</v>
      </c>
      <c r="AG244" s="228" t="s">
        <v>2095</v>
      </c>
      <c r="AH244" s="221" t="s">
        <v>2095</v>
      </c>
      <c r="AI244" s="222">
        <v>2</v>
      </c>
      <c r="AJ244" s="212" t="s">
        <v>2095</v>
      </c>
      <c r="AK244" s="223"/>
      <c r="AL244" s="212">
        <v>260</v>
      </c>
      <c r="AM244" s="212">
        <v>0</v>
      </c>
      <c r="AN244" s="212">
        <v>13</v>
      </c>
      <c r="AO244" s="224">
        <v>0.97523020246401315</v>
      </c>
      <c r="AP244" s="212" t="s">
        <v>2464</v>
      </c>
      <c r="AQ244" s="225"/>
    </row>
    <row r="245" spans="1:43" s="226" customFormat="1" ht="29" hidden="1" x14ac:dyDescent="0.35">
      <c r="A245" s="210">
        <v>28</v>
      </c>
      <c r="B245" s="210" t="s">
        <v>145</v>
      </c>
      <c r="C245" s="210" t="s">
        <v>286</v>
      </c>
      <c r="D245" s="210" t="s">
        <v>2723</v>
      </c>
      <c r="E245" s="210" t="s">
        <v>289</v>
      </c>
      <c r="F245" s="211" t="s">
        <v>2721</v>
      </c>
      <c r="G245" s="210"/>
      <c r="H245" s="212" t="s">
        <v>2105</v>
      </c>
      <c r="I245" s="215"/>
      <c r="J245" s="213" t="s">
        <v>62</v>
      </c>
      <c r="K245" s="214" t="s">
        <v>37</v>
      </c>
      <c r="L245" s="212">
        <v>2003</v>
      </c>
      <c r="M245" s="215">
        <v>430</v>
      </c>
      <c r="N245" s="215"/>
      <c r="O245" s="215">
        <v>418</v>
      </c>
      <c r="P245" s="212"/>
      <c r="Q245" s="212"/>
      <c r="R245" s="216">
        <v>1</v>
      </c>
      <c r="S245" s="212"/>
      <c r="T245" s="201" t="s">
        <v>2095</v>
      </c>
      <c r="U245" s="217"/>
      <c r="V245" s="212">
        <v>991</v>
      </c>
      <c r="W245" s="218">
        <v>495.5</v>
      </c>
      <c r="X245" s="212">
        <v>42</v>
      </c>
      <c r="Y245" s="212">
        <f t="shared" si="3"/>
        <v>504</v>
      </c>
      <c r="Z245" s="219"/>
      <c r="AA245" s="220" t="s">
        <v>2116</v>
      </c>
      <c r="AB245" s="220" t="s">
        <v>2095</v>
      </c>
      <c r="AC245" s="220" t="s">
        <v>2126</v>
      </c>
      <c r="AD245" s="220" t="s">
        <v>2095</v>
      </c>
      <c r="AE245" s="212"/>
      <c r="AF245" s="220" t="s">
        <v>2095</v>
      </c>
      <c r="AG245" s="228" t="s">
        <v>2095</v>
      </c>
      <c r="AH245" s="221" t="s">
        <v>2095</v>
      </c>
      <c r="AI245" s="222">
        <v>2</v>
      </c>
      <c r="AJ245" s="212" t="s">
        <v>2095</v>
      </c>
      <c r="AK245" s="223"/>
      <c r="AL245" s="212">
        <v>260</v>
      </c>
      <c r="AM245" s="212">
        <v>0</v>
      </c>
      <c r="AN245" s="212">
        <v>10</v>
      </c>
      <c r="AO245" s="224">
        <v>2.0330608551893938</v>
      </c>
      <c r="AP245" s="212" t="s">
        <v>2346</v>
      </c>
      <c r="AQ245" s="225"/>
    </row>
    <row r="246" spans="1:43" s="226" customFormat="1" hidden="1" x14ac:dyDescent="0.35">
      <c r="A246" s="210">
        <v>29</v>
      </c>
      <c r="B246" s="210" t="s">
        <v>145</v>
      </c>
      <c r="C246" s="210" t="s">
        <v>208</v>
      </c>
      <c r="D246" s="210" t="s">
        <v>2724</v>
      </c>
      <c r="E246" s="210" t="s">
        <v>211</v>
      </c>
      <c r="F246" s="211" t="s">
        <v>2725</v>
      </c>
      <c r="G246" s="210"/>
      <c r="H246" s="212"/>
      <c r="I246" s="215"/>
      <c r="J246" s="213" t="s">
        <v>62</v>
      </c>
      <c r="K246" s="214" t="s">
        <v>37</v>
      </c>
      <c r="L246" s="212">
        <v>1931</v>
      </c>
      <c r="M246" s="215">
        <v>338</v>
      </c>
      <c r="N246" s="215"/>
      <c r="O246" s="215">
        <v>467</v>
      </c>
      <c r="P246" s="212"/>
      <c r="Q246" s="212"/>
      <c r="R246" s="216">
        <v>0.80952380952380953</v>
      </c>
      <c r="S246" s="212"/>
      <c r="T246" s="201" t="s">
        <v>2095</v>
      </c>
      <c r="U246" s="217"/>
      <c r="V246" s="212">
        <v>665</v>
      </c>
      <c r="W246" s="218">
        <v>332.5</v>
      </c>
      <c r="X246" s="212">
        <v>42</v>
      </c>
      <c r="Y246" s="212">
        <f t="shared" si="3"/>
        <v>504</v>
      </c>
      <c r="Z246" s="219"/>
      <c r="AA246" s="220" t="s">
        <v>2096</v>
      </c>
      <c r="AB246" s="220" t="s">
        <v>2097</v>
      </c>
      <c r="AC246" s="220" t="s">
        <v>2095</v>
      </c>
      <c r="AD246" s="220" t="s">
        <v>2095</v>
      </c>
      <c r="AE246" s="212"/>
      <c r="AF246" s="220" t="s">
        <v>2095</v>
      </c>
      <c r="AG246" s="228" t="s">
        <v>2095</v>
      </c>
      <c r="AH246" s="221" t="s">
        <v>2095</v>
      </c>
      <c r="AI246" s="222">
        <v>2</v>
      </c>
      <c r="AJ246" s="212" t="s">
        <v>2095</v>
      </c>
      <c r="AK246" s="223"/>
      <c r="AL246" s="212">
        <v>411</v>
      </c>
      <c r="AM246" s="212">
        <v>0</v>
      </c>
      <c r="AN246" s="212">
        <v>10</v>
      </c>
      <c r="AO246" s="224">
        <v>1.8685208681382557</v>
      </c>
      <c r="AP246" s="212" t="s">
        <v>2349</v>
      </c>
      <c r="AQ246" s="225"/>
    </row>
    <row r="247" spans="1:43" s="226" customFormat="1" hidden="1" x14ac:dyDescent="0.35">
      <c r="A247" s="210">
        <v>30</v>
      </c>
      <c r="B247" s="210" t="s">
        <v>145</v>
      </c>
      <c r="C247" s="210" t="s">
        <v>150</v>
      </c>
      <c r="D247" s="210" t="s">
        <v>2726</v>
      </c>
      <c r="E247" s="210" t="s">
        <v>153</v>
      </c>
      <c r="F247" s="211" t="s">
        <v>2423</v>
      </c>
      <c r="G247" s="210"/>
      <c r="H247" s="212"/>
      <c r="I247" s="215"/>
      <c r="J247" s="213" t="s">
        <v>36</v>
      </c>
      <c r="K247" s="214" t="s">
        <v>37</v>
      </c>
      <c r="L247" s="212">
        <v>1924</v>
      </c>
      <c r="M247" s="215">
        <v>197</v>
      </c>
      <c r="N247" s="215"/>
      <c r="O247" s="215">
        <v>422</v>
      </c>
      <c r="P247" s="212"/>
      <c r="Q247" s="212"/>
      <c r="R247" s="216">
        <v>0.4375</v>
      </c>
      <c r="S247" s="212"/>
      <c r="T247" s="201" t="s">
        <v>2107</v>
      </c>
      <c r="U247" s="217"/>
      <c r="V247" s="212">
        <v>1394</v>
      </c>
      <c r="W247" s="218">
        <v>697</v>
      </c>
      <c r="X247" s="212">
        <v>69</v>
      </c>
      <c r="Y247" s="212">
        <f t="shared" si="3"/>
        <v>828</v>
      </c>
      <c r="Z247" s="219"/>
      <c r="AA247" s="220" t="s">
        <v>2096</v>
      </c>
      <c r="AB247" s="220" t="s">
        <v>2097</v>
      </c>
      <c r="AC247" s="220" t="s">
        <v>2095</v>
      </c>
      <c r="AD247" s="220" t="s">
        <v>2095</v>
      </c>
      <c r="AE247" s="212"/>
      <c r="AF247" s="220" t="s">
        <v>2095</v>
      </c>
      <c r="AG247" s="228" t="s">
        <v>2095</v>
      </c>
      <c r="AH247" s="221" t="s">
        <v>2095</v>
      </c>
      <c r="AI247" s="222">
        <v>2</v>
      </c>
      <c r="AJ247" s="212" t="s">
        <v>2095</v>
      </c>
      <c r="AK247" s="223"/>
      <c r="AL247" s="212">
        <v>197</v>
      </c>
      <c r="AM247" s="212">
        <v>2</v>
      </c>
      <c r="AN247" s="212">
        <v>3</v>
      </c>
      <c r="AO247" s="224">
        <v>0.72116020880871212</v>
      </c>
      <c r="AP247" s="212" t="s">
        <v>2365</v>
      </c>
      <c r="AQ247" s="225"/>
    </row>
    <row r="248" spans="1:43" s="226" customFormat="1" ht="29" hidden="1" x14ac:dyDescent="0.35">
      <c r="A248" s="210">
        <v>30</v>
      </c>
      <c r="B248" s="210" t="s">
        <v>145</v>
      </c>
      <c r="C248" s="210" t="s">
        <v>185</v>
      </c>
      <c r="D248" s="210" t="s">
        <v>2727</v>
      </c>
      <c r="E248" s="210" t="s">
        <v>189</v>
      </c>
      <c r="F248" s="211" t="s">
        <v>2423</v>
      </c>
      <c r="G248" s="210"/>
      <c r="H248" s="212" t="s">
        <v>2105</v>
      </c>
      <c r="I248" s="215"/>
      <c r="J248" s="213" t="s">
        <v>62</v>
      </c>
      <c r="K248" s="214" t="s">
        <v>37</v>
      </c>
      <c r="L248" s="212">
        <v>2009</v>
      </c>
      <c r="M248" s="215">
        <v>380</v>
      </c>
      <c r="N248" s="215"/>
      <c r="O248" s="215">
        <v>543</v>
      </c>
      <c r="P248" s="212"/>
      <c r="Q248" s="212" t="s">
        <v>2106</v>
      </c>
      <c r="R248" s="216">
        <v>1</v>
      </c>
      <c r="S248" s="212"/>
      <c r="T248" s="201" t="s">
        <v>2095</v>
      </c>
      <c r="U248" s="217"/>
      <c r="V248" s="212">
        <v>824</v>
      </c>
      <c r="W248" s="218">
        <v>412</v>
      </c>
      <c r="X248" s="212">
        <v>37</v>
      </c>
      <c r="Y248" s="212">
        <f t="shared" si="3"/>
        <v>444</v>
      </c>
      <c r="Z248" s="219"/>
      <c r="AA248" s="220" t="s">
        <v>2116</v>
      </c>
      <c r="AB248" s="220" t="s">
        <v>2095</v>
      </c>
      <c r="AC248" s="220" t="s">
        <v>2126</v>
      </c>
      <c r="AD248" s="220" t="s">
        <v>2095</v>
      </c>
      <c r="AE248" s="212"/>
      <c r="AF248" s="220" t="s">
        <v>2095</v>
      </c>
      <c r="AG248" s="228" t="s">
        <v>2095</v>
      </c>
      <c r="AH248" s="221" t="s">
        <v>2095</v>
      </c>
      <c r="AI248" s="222">
        <v>2</v>
      </c>
      <c r="AJ248" s="212" t="s">
        <v>2095</v>
      </c>
      <c r="AK248" s="223"/>
      <c r="AL248" s="212">
        <v>197</v>
      </c>
      <c r="AM248" s="212">
        <v>5</v>
      </c>
      <c r="AN248" s="212">
        <v>7</v>
      </c>
      <c r="AO248" s="224">
        <v>0.83827296994128797</v>
      </c>
      <c r="AP248" s="212" t="s">
        <v>2365</v>
      </c>
      <c r="AQ248" s="225"/>
    </row>
    <row r="249" spans="1:43" s="226" customFormat="1" ht="43.5" hidden="1" x14ac:dyDescent="0.35">
      <c r="A249" s="210">
        <v>30</v>
      </c>
      <c r="B249" s="210" t="s">
        <v>145</v>
      </c>
      <c r="C249" s="210" t="s">
        <v>190</v>
      </c>
      <c r="D249" s="210" t="s">
        <v>2728</v>
      </c>
      <c r="E249" s="210" t="s">
        <v>194</v>
      </c>
      <c r="F249" s="211" t="s">
        <v>2528</v>
      </c>
      <c r="G249" s="210"/>
      <c r="H249" s="212"/>
      <c r="I249" s="215"/>
      <c r="J249" s="213" t="s">
        <v>62</v>
      </c>
      <c r="K249" s="214" t="s">
        <v>37</v>
      </c>
      <c r="L249" s="212">
        <v>1919</v>
      </c>
      <c r="M249" s="215">
        <v>318</v>
      </c>
      <c r="N249" s="215"/>
      <c r="O249" s="215">
        <v>250</v>
      </c>
      <c r="P249" s="212"/>
      <c r="Q249" s="212"/>
      <c r="R249" s="216">
        <v>1</v>
      </c>
      <c r="S249" s="212"/>
      <c r="T249" s="201" t="s">
        <v>2095</v>
      </c>
      <c r="U249" s="217"/>
      <c r="V249" s="212">
        <v>843</v>
      </c>
      <c r="W249" s="218">
        <v>421.5</v>
      </c>
      <c r="X249" s="212">
        <v>31</v>
      </c>
      <c r="Y249" s="212">
        <f t="shared" si="3"/>
        <v>372</v>
      </c>
      <c r="Z249" s="219"/>
      <c r="AA249" s="220" t="s">
        <v>2116</v>
      </c>
      <c r="AB249" s="220" t="s">
        <v>2095</v>
      </c>
      <c r="AC249" s="220" t="s">
        <v>2126</v>
      </c>
      <c r="AD249" s="220" t="s">
        <v>2095</v>
      </c>
      <c r="AE249" s="212"/>
      <c r="AF249" s="220" t="s">
        <v>2095</v>
      </c>
      <c r="AG249" s="228" t="s">
        <v>2095</v>
      </c>
      <c r="AH249" s="221" t="s">
        <v>2095</v>
      </c>
      <c r="AI249" s="222">
        <v>2</v>
      </c>
      <c r="AJ249" s="212" t="s">
        <v>2095</v>
      </c>
      <c r="AK249" s="223"/>
      <c r="AL249" s="212">
        <v>197</v>
      </c>
      <c r="AM249" s="212">
        <v>8</v>
      </c>
      <c r="AN249" s="212">
        <v>35</v>
      </c>
      <c r="AO249" s="224">
        <v>1.1211254280435607</v>
      </c>
      <c r="AP249" s="212" t="s">
        <v>2641</v>
      </c>
      <c r="AQ249" s="225"/>
    </row>
    <row r="250" spans="1:43" s="226" customFormat="1" ht="43.5" hidden="1" x14ac:dyDescent="0.35">
      <c r="A250" s="239">
        <v>30</v>
      </c>
      <c r="B250" s="210" t="s">
        <v>145</v>
      </c>
      <c r="C250" s="228" t="s">
        <v>198</v>
      </c>
      <c r="D250" s="210" t="s">
        <v>2729</v>
      </c>
      <c r="E250" s="228" t="s">
        <v>202</v>
      </c>
      <c r="F250" s="211" t="s">
        <v>2528</v>
      </c>
      <c r="G250" s="228"/>
      <c r="H250" s="212"/>
      <c r="I250" s="215"/>
      <c r="J250" s="213" t="s">
        <v>62</v>
      </c>
      <c r="K250" s="214" t="s">
        <v>37</v>
      </c>
      <c r="L250" s="212">
        <v>1965</v>
      </c>
      <c r="M250" s="215" t="e">
        <v>#N/A</v>
      </c>
      <c r="N250" s="215"/>
      <c r="O250" s="215" t="s">
        <v>2273</v>
      </c>
      <c r="P250" s="212"/>
      <c r="Q250" s="212"/>
      <c r="R250" s="216">
        <v>1</v>
      </c>
      <c r="S250" s="212"/>
      <c r="T250" s="201" t="s">
        <v>2095</v>
      </c>
      <c r="U250" s="217"/>
      <c r="V250" s="212">
        <v>77</v>
      </c>
      <c r="W250" s="218">
        <v>38.5</v>
      </c>
      <c r="X250" s="212">
        <v>14</v>
      </c>
      <c r="Y250" s="212">
        <f t="shared" si="3"/>
        <v>168</v>
      </c>
      <c r="Z250" s="219"/>
      <c r="AA250" s="220" t="s">
        <v>2730</v>
      </c>
      <c r="AB250" s="220" t="s">
        <v>2097</v>
      </c>
      <c r="AC250" s="220" t="s">
        <v>2095</v>
      </c>
      <c r="AD250" s="220" t="s">
        <v>2095</v>
      </c>
      <c r="AE250" s="212"/>
      <c r="AF250" s="220" t="s">
        <v>2095</v>
      </c>
      <c r="AG250" s="228" t="s">
        <v>2095</v>
      </c>
      <c r="AH250" s="221" t="s">
        <v>2095</v>
      </c>
      <c r="AI250" s="222">
        <v>2</v>
      </c>
      <c r="AJ250" s="212" t="s">
        <v>2095</v>
      </c>
      <c r="AK250" s="223"/>
      <c r="AL250" s="212">
        <v>197</v>
      </c>
      <c r="AM250" s="212">
        <v>6</v>
      </c>
      <c r="AN250" s="212">
        <v>30</v>
      </c>
      <c r="AO250" s="224">
        <v>1.3211151544015152</v>
      </c>
      <c r="AP250" s="212" t="s">
        <v>2641</v>
      </c>
      <c r="AQ250" s="225"/>
    </row>
    <row r="251" spans="1:43" s="226" customFormat="1" ht="43.5" hidden="1" x14ac:dyDescent="0.35">
      <c r="A251" s="210">
        <v>31</v>
      </c>
      <c r="B251" s="210" t="s">
        <v>57</v>
      </c>
      <c r="C251" s="210" t="s">
        <v>124</v>
      </c>
      <c r="D251" s="210" t="s">
        <v>2731</v>
      </c>
      <c r="E251" s="210" t="s">
        <v>127</v>
      </c>
      <c r="F251" s="211" t="s">
        <v>2732</v>
      </c>
      <c r="G251" s="210"/>
      <c r="H251" s="212"/>
      <c r="I251" s="215"/>
      <c r="J251" s="213" t="s">
        <v>55</v>
      </c>
      <c r="K251" s="214" t="s">
        <v>44</v>
      </c>
      <c r="L251" s="212">
        <v>1935</v>
      </c>
      <c r="M251" s="215">
        <v>367</v>
      </c>
      <c r="N251" s="215"/>
      <c r="O251" s="215">
        <v>410</v>
      </c>
      <c r="P251" s="212"/>
      <c r="Q251" s="212" t="s">
        <v>2106</v>
      </c>
      <c r="R251" s="216">
        <v>0.86363636363636365</v>
      </c>
      <c r="S251" s="212"/>
      <c r="T251" s="198" t="s">
        <v>2095</v>
      </c>
      <c r="U251" s="217"/>
      <c r="V251" s="212">
        <v>943</v>
      </c>
      <c r="W251" s="218">
        <v>471.5</v>
      </c>
      <c r="X251" s="212">
        <v>61</v>
      </c>
      <c r="Y251" s="212">
        <f t="shared" si="3"/>
        <v>732</v>
      </c>
      <c r="Z251" s="219"/>
      <c r="AA251" s="220" t="s">
        <v>2116</v>
      </c>
      <c r="AB251" s="220" t="s">
        <v>2095</v>
      </c>
      <c r="AC251" s="220" t="s">
        <v>2117</v>
      </c>
      <c r="AD251" s="220" t="s">
        <v>2095</v>
      </c>
      <c r="AE251" s="212"/>
      <c r="AF251" s="220" t="s">
        <v>2095</v>
      </c>
      <c r="AG251" s="228" t="s">
        <v>2095</v>
      </c>
      <c r="AH251" s="221" t="s">
        <v>2095</v>
      </c>
      <c r="AI251" s="222">
        <v>2</v>
      </c>
      <c r="AJ251" s="212" t="s">
        <v>2095</v>
      </c>
      <c r="AK251" s="223"/>
      <c r="AL251" s="212">
        <v>109</v>
      </c>
      <c r="AM251" s="212">
        <v>2</v>
      </c>
      <c r="AN251" s="212">
        <v>22</v>
      </c>
      <c r="AO251" s="224">
        <v>1.4051210031515131</v>
      </c>
      <c r="AP251" s="212" t="s">
        <v>2498</v>
      </c>
      <c r="AQ251" s="225"/>
    </row>
    <row r="252" spans="1:43" s="226" customFormat="1" ht="29" hidden="1" x14ac:dyDescent="0.35">
      <c r="A252" s="210">
        <v>31</v>
      </c>
      <c r="B252" s="210" t="s">
        <v>57</v>
      </c>
      <c r="C252" s="210" t="s">
        <v>135</v>
      </c>
      <c r="D252" s="210" t="s">
        <v>2733</v>
      </c>
      <c r="E252" s="210" t="s">
        <v>139</v>
      </c>
      <c r="F252" s="211" t="s">
        <v>2734</v>
      </c>
      <c r="G252" s="210"/>
      <c r="H252" s="212"/>
      <c r="I252" s="215"/>
      <c r="J252" s="213" t="s">
        <v>36</v>
      </c>
      <c r="K252" s="214" t="s">
        <v>37</v>
      </c>
      <c r="L252" s="212">
        <v>1975</v>
      </c>
      <c r="M252" s="215">
        <v>250</v>
      </c>
      <c r="N252" s="215"/>
      <c r="O252" s="215">
        <v>272</v>
      </c>
      <c r="P252" s="212"/>
      <c r="Q252" s="212"/>
      <c r="R252" s="216" t="e">
        <v>#N/A</v>
      </c>
      <c r="S252" s="212"/>
      <c r="T252" s="198" t="s">
        <v>2095</v>
      </c>
      <c r="U252" s="217"/>
      <c r="V252" s="212">
        <v>423</v>
      </c>
      <c r="W252" s="218">
        <v>211.5</v>
      </c>
      <c r="X252" s="212">
        <v>19</v>
      </c>
      <c r="Y252" s="212">
        <f t="shared" si="3"/>
        <v>228</v>
      </c>
      <c r="Z252" s="219"/>
      <c r="AA252" s="220" t="s">
        <v>2096</v>
      </c>
      <c r="AB252" s="220" t="s">
        <v>2095</v>
      </c>
      <c r="AC252" s="220" t="s">
        <v>2126</v>
      </c>
      <c r="AD252" s="220" t="s">
        <v>2095</v>
      </c>
      <c r="AE252" s="212"/>
      <c r="AF252" s="220" t="s">
        <v>2095</v>
      </c>
      <c r="AG252" s="228" t="s">
        <v>2095</v>
      </c>
      <c r="AH252" s="221" t="s">
        <v>2095</v>
      </c>
      <c r="AI252" s="222">
        <v>2</v>
      </c>
      <c r="AJ252" s="212" t="s">
        <v>2095</v>
      </c>
      <c r="AK252" s="223"/>
      <c r="AL252" s="212">
        <v>109</v>
      </c>
      <c r="AM252" s="212">
        <v>0</v>
      </c>
      <c r="AN252" s="212">
        <v>6</v>
      </c>
      <c r="AO252" s="224">
        <v>3.7181941872537689</v>
      </c>
      <c r="AP252" s="212" t="s">
        <v>2374</v>
      </c>
      <c r="AQ252" s="225"/>
    </row>
    <row r="253" spans="1:43" s="226" customFormat="1" hidden="1" x14ac:dyDescent="0.35">
      <c r="A253" s="240">
        <v>32</v>
      </c>
      <c r="B253" s="210" t="s">
        <v>29</v>
      </c>
      <c r="C253" s="210" t="s">
        <v>30</v>
      </c>
      <c r="D253" s="210" t="s">
        <v>2385</v>
      </c>
      <c r="E253" s="210" t="s">
        <v>35</v>
      </c>
      <c r="F253" s="211" t="s">
        <v>2503</v>
      </c>
      <c r="G253" s="210">
        <v>4</v>
      </c>
      <c r="H253" s="212" t="s">
        <v>2124</v>
      </c>
      <c r="I253" s="215"/>
      <c r="J253" s="213" t="s">
        <v>36</v>
      </c>
      <c r="K253" s="214" t="s">
        <v>37</v>
      </c>
      <c r="L253" s="212">
        <v>1905</v>
      </c>
      <c r="M253" s="215">
        <v>500</v>
      </c>
      <c r="N253" s="215" t="s">
        <v>2387</v>
      </c>
      <c r="O253" s="215">
        <v>245</v>
      </c>
      <c r="P253" s="212"/>
      <c r="Q253" s="212" t="s">
        <v>2106</v>
      </c>
      <c r="R253" s="216">
        <v>0.45</v>
      </c>
      <c r="S253" s="212"/>
      <c r="T253" s="198" t="s">
        <v>2095</v>
      </c>
      <c r="U253" s="217"/>
      <c r="V253" s="212">
        <v>1219</v>
      </c>
      <c r="W253" s="218">
        <v>609.5</v>
      </c>
      <c r="X253" s="212">
        <v>67</v>
      </c>
      <c r="Y253" s="212">
        <f t="shared" ref="Y253:Y268" si="4">X253*12</f>
        <v>804</v>
      </c>
      <c r="Z253" s="219"/>
      <c r="AA253" s="220" t="s">
        <v>2096</v>
      </c>
      <c r="AB253" s="220" t="s">
        <v>2097</v>
      </c>
      <c r="AC253" s="220" t="s">
        <v>2095</v>
      </c>
      <c r="AD253" s="220" t="s">
        <v>2095</v>
      </c>
      <c r="AE253" s="212"/>
      <c r="AF253" s="220" t="s">
        <v>2095</v>
      </c>
      <c r="AG253" s="228" t="s">
        <v>2095</v>
      </c>
      <c r="AH253" s="221" t="s">
        <v>2095</v>
      </c>
      <c r="AI253" s="222">
        <v>2</v>
      </c>
      <c r="AJ253" s="212" t="s">
        <v>2095</v>
      </c>
      <c r="AK253" s="223"/>
      <c r="AL253" s="212">
        <v>276</v>
      </c>
      <c r="AM253" s="212">
        <v>4</v>
      </c>
      <c r="AN253" s="212">
        <v>7</v>
      </c>
      <c r="AO253" s="224">
        <v>0.53100307705681626</v>
      </c>
      <c r="AP253" s="212" t="s">
        <v>2250</v>
      </c>
      <c r="AQ253" s="225"/>
    </row>
    <row r="254" spans="1:43" s="226" customFormat="1" hidden="1" x14ac:dyDescent="0.35">
      <c r="A254" s="210">
        <v>2</v>
      </c>
      <c r="B254" s="210" t="s">
        <v>1649</v>
      </c>
      <c r="C254" s="210" t="s">
        <v>2005</v>
      </c>
      <c r="D254" s="210" t="s">
        <v>2735</v>
      </c>
      <c r="E254" s="220" t="s">
        <v>2009</v>
      </c>
      <c r="F254" s="211" t="s">
        <v>2093</v>
      </c>
      <c r="G254" s="220"/>
      <c r="H254" s="212" t="s">
        <v>2124</v>
      </c>
      <c r="I254" s="215"/>
      <c r="J254" s="213" t="s">
        <v>36</v>
      </c>
      <c r="K254" s="214" t="s">
        <v>37</v>
      </c>
      <c r="L254" s="212">
        <v>1975</v>
      </c>
      <c r="M254" s="215">
        <v>598</v>
      </c>
      <c r="N254" s="215"/>
      <c r="O254" s="215">
        <v>620</v>
      </c>
      <c r="P254" s="212"/>
      <c r="Q254" s="212"/>
      <c r="R254" s="216">
        <v>1</v>
      </c>
      <c r="S254" s="212"/>
      <c r="T254" s="242" t="s">
        <v>2095</v>
      </c>
      <c r="U254" s="217"/>
      <c r="V254" s="212">
        <v>2110</v>
      </c>
      <c r="W254" s="218">
        <v>1055</v>
      </c>
      <c r="X254" s="212">
        <v>89</v>
      </c>
      <c r="Y254" s="212">
        <f t="shared" si="4"/>
        <v>1068</v>
      </c>
      <c r="Z254" s="219"/>
      <c r="AA254" s="220" t="s">
        <v>2116</v>
      </c>
      <c r="AB254" s="220" t="s">
        <v>2095</v>
      </c>
      <c r="AC254" s="220" t="s">
        <v>2095</v>
      </c>
      <c r="AD254" s="220" t="s">
        <v>2095</v>
      </c>
      <c r="AE254" s="212"/>
      <c r="AF254" s="220" t="s">
        <v>2095</v>
      </c>
      <c r="AG254" s="228" t="s">
        <v>2095</v>
      </c>
      <c r="AH254" s="221" t="s">
        <v>2095</v>
      </c>
      <c r="AI254" s="222">
        <v>1</v>
      </c>
      <c r="AJ254" s="212" t="s">
        <v>2095</v>
      </c>
      <c r="AK254" s="223"/>
      <c r="AL254" s="212">
        <v>568</v>
      </c>
      <c r="AM254" s="212">
        <v>13</v>
      </c>
      <c r="AN254" s="212">
        <v>36</v>
      </c>
      <c r="AO254" s="224">
        <v>0.18772726139450741</v>
      </c>
      <c r="AP254" s="212" t="s">
        <v>2134</v>
      </c>
      <c r="AQ254" s="246"/>
    </row>
    <row r="255" spans="1:43" s="226" customFormat="1" hidden="1" x14ac:dyDescent="0.35">
      <c r="A255" s="210">
        <v>3</v>
      </c>
      <c r="B255" s="210" t="s">
        <v>1649</v>
      </c>
      <c r="C255" s="210" t="s">
        <v>1877</v>
      </c>
      <c r="D255" s="210" t="s">
        <v>2736</v>
      </c>
      <c r="E255" s="220" t="s">
        <v>1880</v>
      </c>
      <c r="F255" s="211" t="s">
        <v>2392</v>
      </c>
      <c r="G255" s="220"/>
      <c r="H255" s="212"/>
      <c r="I255" s="215"/>
      <c r="J255" s="213" t="s">
        <v>55</v>
      </c>
      <c r="K255" s="214" t="s">
        <v>44</v>
      </c>
      <c r="L255" s="212">
        <v>1898</v>
      </c>
      <c r="M255" s="215">
        <v>300</v>
      </c>
      <c r="N255" s="215"/>
      <c r="O255" s="215">
        <v>343</v>
      </c>
      <c r="P255" s="212"/>
      <c r="Q255" s="212"/>
      <c r="R255" s="216">
        <v>0.91428571428571426</v>
      </c>
      <c r="S255" s="212"/>
      <c r="T255" s="201" t="s">
        <v>2095</v>
      </c>
      <c r="U255" s="217"/>
      <c r="V255" s="212">
        <v>658</v>
      </c>
      <c r="W255" s="218">
        <v>329</v>
      </c>
      <c r="X255" s="212">
        <v>44</v>
      </c>
      <c r="Y255" s="212">
        <f t="shared" si="4"/>
        <v>528</v>
      </c>
      <c r="Z255" s="219"/>
      <c r="AA255" s="220" t="s">
        <v>2096</v>
      </c>
      <c r="AB255" s="220" t="s">
        <v>2095</v>
      </c>
      <c r="AC255" s="220" t="s">
        <v>2095</v>
      </c>
      <c r="AD255" s="220" t="s">
        <v>2095</v>
      </c>
      <c r="AE255" s="212"/>
      <c r="AF255" s="220" t="s">
        <v>2095</v>
      </c>
      <c r="AG255" s="228" t="s">
        <v>2095</v>
      </c>
      <c r="AH255" s="221" t="s">
        <v>2095</v>
      </c>
      <c r="AI255" s="222">
        <v>1</v>
      </c>
      <c r="AJ255" s="212" t="s">
        <v>2095</v>
      </c>
      <c r="AK255" s="223"/>
      <c r="AL255" s="212">
        <v>286</v>
      </c>
      <c r="AM255" s="212">
        <v>4</v>
      </c>
      <c r="AN255" s="212">
        <v>10</v>
      </c>
      <c r="AO255" s="224">
        <v>1.0411740961988636</v>
      </c>
      <c r="AP255" s="212" t="s">
        <v>2149</v>
      </c>
      <c r="AQ255" s="246"/>
    </row>
    <row r="256" spans="1:43" s="226" customFormat="1" ht="29" hidden="1" x14ac:dyDescent="0.35">
      <c r="A256" s="210">
        <v>6</v>
      </c>
      <c r="B256" s="210" t="s">
        <v>1649</v>
      </c>
      <c r="C256" s="210" t="s">
        <v>1702</v>
      </c>
      <c r="D256" s="210" t="s">
        <v>2737</v>
      </c>
      <c r="E256" s="220" t="s">
        <v>1705</v>
      </c>
      <c r="F256" s="211" t="s">
        <v>2396</v>
      </c>
      <c r="G256" s="220"/>
      <c r="H256" s="212" t="s">
        <v>2168</v>
      </c>
      <c r="I256" s="215"/>
      <c r="J256" s="213" t="s">
        <v>62</v>
      </c>
      <c r="K256" s="214" t="s">
        <v>37</v>
      </c>
      <c r="L256" s="212">
        <v>2001</v>
      </c>
      <c r="M256" s="215">
        <v>163</v>
      </c>
      <c r="N256" s="215"/>
      <c r="O256" s="215">
        <v>174</v>
      </c>
      <c r="P256" s="212"/>
      <c r="Q256" s="212"/>
      <c r="R256" s="216">
        <v>1</v>
      </c>
      <c r="S256" s="212"/>
      <c r="T256" s="243" t="s">
        <v>2095</v>
      </c>
      <c r="U256" s="217"/>
      <c r="V256" s="212">
        <v>334</v>
      </c>
      <c r="W256" s="218">
        <v>167</v>
      </c>
      <c r="X256" s="212">
        <v>18</v>
      </c>
      <c r="Y256" s="212">
        <f t="shared" si="4"/>
        <v>216</v>
      </c>
      <c r="Z256" s="219"/>
      <c r="AA256" s="220" t="s">
        <v>2096</v>
      </c>
      <c r="AB256" s="220" t="s">
        <v>2095</v>
      </c>
      <c r="AC256" s="220" t="s">
        <v>2095</v>
      </c>
      <c r="AD256" s="220" t="s">
        <v>2095</v>
      </c>
      <c r="AE256" s="212"/>
      <c r="AF256" s="220" t="s">
        <v>2095</v>
      </c>
      <c r="AG256" s="228" t="s">
        <v>2095</v>
      </c>
      <c r="AH256" s="221" t="s">
        <v>2095</v>
      </c>
      <c r="AI256" s="222">
        <v>1</v>
      </c>
      <c r="AJ256" s="212" t="s">
        <v>2095</v>
      </c>
      <c r="AK256" s="223"/>
      <c r="AL256" s="212">
        <v>227</v>
      </c>
      <c r="AM256" s="212">
        <v>4</v>
      </c>
      <c r="AN256" s="212">
        <v>7</v>
      </c>
      <c r="AO256" s="224">
        <v>1.259132750123106</v>
      </c>
      <c r="AP256" s="212" t="s">
        <v>2448</v>
      </c>
      <c r="AQ256" s="246"/>
    </row>
    <row r="257" spans="1:43" s="226" customFormat="1" hidden="1" x14ac:dyDescent="0.35">
      <c r="A257" s="210">
        <v>6</v>
      </c>
      <c r="B257" s="210" t="s">
        <v>1649</v>
      </c>
      <c r="C257" s="210" t="s">
        <v>1725</v>
      </c>
      <c r="D257" s="210" t="s">
        <v>2738</v>
      </c>
      <c r="E257" s="220" t="s">
        <v>1728</v>
      </c>
      <c r="F257" s="211" t="s">
        <v>2623</v>
      </c>
      <c r="G257" s="220"/>
      <c r="H257" s="212"/>
      <c r="I257" s="215"/>
      <c r="J257" s="213" t="s">
        <v>486</v>
      </c>
      <c r="K257" s="214" t="s">
        <v>44</v>
      </c>
      <c r="L257" s="212">
        <v>1926</v>
      </c>
      <c r="M257" s="215">
        <v>300</v>
      </c>
      <c r="N257" s="215"/>
      <c r="O257" s="215">
        <v>412</v>
      </c>
      <c r="P257" s="212"/>
      <c r="Q257" s="212"/>
      <c r="R257" s="216">
        <v>0.50819672131147542</v>
      </c>
      <c r="S257" s="212"/>
      <c r="T257" s="201" t="s">
        <v>2095</v>
      </c>
      <c r="U257" s="217"/>
      <c r="V257" s="212">
        <v>1427</v>
      </c>
      <c r="W257" s="218">
        <v>713.5</v>
      </c>
      <c r="X257" s="212">
        <v>83</v>
      </c>
      <c r="Y257" s="212">
        <f t="shared" si="4"/>
        <v>996</v>
      </c>
      <c r="Z257" s="219"/>
      <c r="AA257" s="220" t="s">
        <v>2116</v>
      </c>
      <c r="AB257" s="220" t="s">
        <v>2095</v>
      </c>
      <c r="AC257" s="220" t="s">
        <v>2095</v>
      </c>
      <c r="AD257" s="220" t="s">
        <v>2095</v>
      </c>
      <c r="AE257" s="212"/>
      <c r="AF257" s="220" t="s">
        <v>2095</v>
      </c>
      <c r="AG257" s="228" t="s">
        <v>2095</v>
      </c>
      <c r="AH257" s="221" t="s">
        <v>2095</v>
      </c>
      <c r="AI257" s="222">
        <v>1</v>
      </c>
      <c r="AJ257" s="212" t="s">
        <v>2095</v>
      </c>
      <c r="AK257" s="223"/>
      <c r="AL257" s="212">
        <v>227</v>
      </c>
      <c r="AM257" s="212">
        <v>3</v>
      </c>
      <c r="AN257" s="212">
        <v>13</v>
      </c>
      <c r="AO257" s="224">
        <v>0.61574297997348293</v>
      </c>
      <c r="AP257" s="212" t="s">
        <v>2473</v>
      </c>
      <c r="AQ257" s="246"/>
    </row>
    <row r="258" spans="1:43" s="226" customFormat="1" ht="29" hidden="1" x14ac:dyDescent="0.35">
      <c r="A258" s="220">
        <v>7</v>
      </c>
      <c r="B258" s="220" t="s">
        <v>1083</v>
      </c>
      <c r="C258" s="220" t="s">
        <v>1593</v>
      </c>
      <c r="D258" s="210" t="s">
        <v>2739</v>
      </c>
      <c r="E258" s="220" t="s">
        <v>1596</v>
      </c>
      <c r="F258" s="211" t="s">
        <v>2540</v>
      </c>
      <c r="G258" s="220"/>
      <c r="H258" s="212" t="s">
        <v>2148</v>
      </c>
      <c r="I258" s="215"/>
      <c r="J258" s="213" t="s">
        <v>486</v>
      </c>
      <c r="K258" s="214" t="s">
        <v>44</v>
      </c>
      <c r="L258" s="212">
        <v>1924</v>
      </c>
      <c r="M258" s="215">
        <v>540</v>
      </c>
      <c r="N258" s="215"/>
      <c r="O258" s="215" t="s">
        <v>2273</v>
      </c>
      <c r="P258" s="212"/>
      <c r="Q258" s="212"/>
      <c r="R258" s="216">
        <v>0.87804878048780488</v>
      </c>
      <c r="S258" s="212"/>
      <c r="T258" s="201" t="s">
        <v>2095</v>
      </c>
      <c r="U258" s="217"/>
      <c r="V258" s="212">
        <v>558</v>
      </c>
      <c r="W258" s="218">
        <v>279</v>
      </c>
      <c r="X258" s="212">
        <v>52</v>
      </c>
      <c r="Y258" s="212">
        <f t="shared" si="4"/>
        <v>624</v>
      </c>
      <c r="Z258" s="219"/>
      <c r="AA258" s="220" t="s">
        <v>2096</v>
      </c>
      <c r="AB258" s="220" t="s">
        <v>2097</v>
      </c>
      <c r="AC258" s="220" t="s">
        <v>2095</v>
      </c>
      <c r="AD258" s="220" t="s">
        <v>2095</v>
      </c>
      <c r="AE258" s="212"/>
      <c r="AF258" s="220" t="s">
        <v>2129</v>
      </c>
      <c r="AG258" s="228" t="s">
        <v>2095</v>
      </c>
      <c r="AH258" s="221" t="s">
        <v>2095</v>
      </c>
      <c r="AI258" s="222">
        <v>1</v>
      </c>
      <c r="AJ258" s="212" t="s">
        <v>2095</v>
      </c>
      <c r="AK258" s="223"/>
      <c r="AL258" s="212">
        <v>603</v>
      </c>
      <c r="AM258" s="212">
        <v>3</v>
      </c>
      <c r="AN258" s="212">
        <v>14</v>
      </c>
      <c r="AO258" s="224">
        <v>0.88288323431628601</v>
      </c>
      <c r="AP258" s="212" t="s">
        <v>2183</v>
      </c>
      <c r="AQ258" s="246"/>
    </row>
    <row r="259" spans="1:43" s="226" customFormat="1" hidden="1" x14ac:dyDescent="0.35">
      <c r="A259" s="210">
        <v>8</v>
      </c>
      <c r="B259" s="210" t="s">
        <v>1083</v>
      </c>
      <c r="C259" s="210" t="s">
        <v>1500</v>
      </c>
      <c r="D259" s="210" t="s">
        <v>2740</v>
      </c>
      <c r="E259" s="210" t="s">
        <v>1503</v>
      </c>
      <c r="F259" s="211" t="s">
        <v>2676</v>
      </c>
      <c r="G259" s="210"/>
      <c r="H259" s="212"/>
      <c r="I259" s="215"/>
      <c r="J259" s="213" t="s">
        <v>412</v>
      </c>
      <c r="K259" s="214" t="s">
        <v>44</v>
      </c>
      <c r="L259" s="212">
        <v>1975</v>
      </c>
      <c r="M259" s="215">
        <v>367</v>
      </c>
      <c r="N259" s="215"/>
      <c r="O259" s="215">
        <v>203</v>
      </c>
      <c r="P259" s="212"/>
      <c r="Q259" s="212"/>
      <c r="R259" s="216">
        <v>0.91836734693877553</v>
      </c>
      <c r="S259" s="212"/>
      <c r="T259" s="201" t="s">
        <v>2107</v>
      </c>
      <c r="U259" s="217"/>
      <c r="V259" s="212">
        <v>789</v>
      </c>
      <c r="W259" s="218">
        <v>394.5</v>
      </c>
      <c r="X259" s="212">
        <v>57</v>
      </c>
      <c r="Y259" s="212">
        <f t="shared" si="4"/>
        <v>684</v>
      </c>
      <c r="Z259" s="219"/>
      <c r="AA259" s="220" t="s">
        <v>2096</v>
      </c>
      <c r="AB259" s="220" t="s">
        <v>2095</v>
      </c>
      <c r="AC259" s="220" t="s">
        <v>2095</v>
      </c>
      <c r="AD259" s="220" t="s">
        <v>2095</v>
      </c>
      <c r="AE259" s="212"/>
      <c r="AF259" s="220" t="s">
        <v>2095</v>
      </c>
      <c r="AG259" s="228" t="s">
        <v>2095</v>
      </c>
      <c r="AH259" s="221" t="s">
        <v>2095</v>
      </c>
      <c r="AI259" s="222">
        <v>1</v>
      </c>
      <c r="AJ259" s="212" t="s">
        <v>2095</v>
      </c>
      <c r="AK259" s="223"/>
      <c r="AL259" s="212">
        <v>623</v>
      </c>
      <c r="AM259" s="212">
        <v>3</v>
      </c>
      <c r="AN259" s="212">
        <v>10</v>
      </c>
      <c r="AO259" s="224">
        <v>1.2787635286609829</v>
      </c>
      <c r="AP259" s="212" t="s">
        <v>2177</v>
      </c>
      <c r="AQ259" s="246"/>
    </row>
    <row r="260" spans="1:43" s="226" customFormat="1" hidden="1" x14ac:dyDescent="0.35">
      <c r="A260" s="220">
        <v>8</v>
      </c>
      <c r="B260" s="220" t="s">
        <v>1083</v>
      </c>
      <c r="C260" s="220" t="s">
        <v>1554</v>
      </c>
      <c r="D260" s="210" t="s">
        <v>2741</v>
      </c>
      <c r="E260" s="220" t="s">
        <v>1558</v>
      </c>
      <c r="F260" s="211" t="s">
        <v>2520</v>
      </c>
      <c r="G260" s="220"/>
      <c r="H260" s="212" t="s">
        <v>2148</v>
      </c>
      <c r="I260" s="215"/>
      <c r="J260" s="213" t="s">
        <v>36</v>
      </c>
      <c r="K260" s="214" t="s">
        <v>37</v>
      </c>
      <c r="L260" s="212">
        <v>1937</v>
      </c>
      <c r="M260" s="215">
        <v>424</v>
      </c>
      <c r="N260" s="215"/>
      <c r="O260" s="215">
        <v>160</v>
      </c>
      <c r="P260" s="212"/>
      <c r="Q260" s="212"/>
      <c r="R260" s="216">
        <v>0.58181818181818179</v>
      </c>
      <c r="S260" s="212"/>
      <c r="T260" s="201" t="s">
        <v>2107</v>
      </c>
      <c r="U260" s="217"/>
      <c r="V260" s="212">
        <v>1236</v>
      </c>
      <c r="W260" s="218">
        <v>618</v>
      </c>
      <c r="X260" s="212">
        <v>44</v>
      </c>
      <c r="Y260" s="212">
        <f t="shared" si="4"/>
        <v>528</v>
      </c>
      <c r="Z260" s="219"/>
      <c r="AA260" s="220" t="s">
        <v>2116</v>
      </c>
      <c r="AB260" s="220" t="s">
        <v>2095</v>
      </c>
      <c r="AC260" s="220" t="s">
        <v>2095</v>
      </c>
      <c r="AD260" s="220" t="s">
        <v>2095</v>
      </c>
      <c r="AE260" s="212"/>
      <c r="AF260" s="220" t="s">
        <v>2129</v>
      </c>
      <c r="AG260" s="228" t="s">
        <v>2095</v>
      </c>
      <c r="AH260" s="221" t="s">
        <v>2201</v>
      </c>
      <c r="AI260" s="222">
        <v>1</v>
      </c>
      <c r="AJ260" s="212" t="s">
        <v>2095</v>
      </c>
      <c r="AK260" s="223"/>
      <c r="AL260" s="212">
        <v>623</v>
      </c>
      <c r="AM260" s="212">
        <v>3</v>
      </c>
      <c r="AN260" s="212">
        <v>8</v>
      </c>
      <c r="AO260" s="224">
        <v>0.66828332654924238</v>
      </c>
      <c r="AP260" s="212" t="s">
        <v>2177</v>
      </c>
      <c r="AQ260" s="246"/>
    </row>
    <row r="261" spans="1:43" s="226" customFormat="1" hidden="1" x14ac:dyDescent="0.35">
      <c r="A261" s="210">
        <v>10</v>
      </c>
      <c r="B261" s="210" t="s">
        <v>1083</v>
      </c>
      <c r="C261" s="210" t="s">
        <v>1292</v>
      </c>
      <c r="D261" s="210" t="s">
        <v>2742</v>
      </c>
      <c r="E261" s="220" t="s">
        <v>1295</v>
      </c>
      <c r="F261" s="211" t="s">
        <v>2652</v>
      </c>
      <c r="G261" s="220"/>
      <c r="H261" s="212"/>
      <c r="I261" s="215"/>
      <c r="J261" s="213" t="s">
        <v>1296</v>
      </c>
      <c r="K261" s="214" t="s">
        <v>37</v>
      </c>
      <c r="L261" s="212">
        <v>1915</v>
      </c>
      <c r="M261" s="215">
        <v>240</v>
      </c>
      <c r="N261" s="215"/>
      <c r="O261" s="215" t="e">
        <v>#N/A</v>
      </c>
      <c r="P261" s="212"/>
      <c r="Q261" s="212"/>
      <c r="R261" s="216">
        <v>0.97142857142857142</v>
      </c>
      <c r="S261" s="212"/>
      <c r="T261" s="201" t="s">
        <v>2107</v>
      </c>
      <c r="U261" s="217"/>
      <c r="V261" s="212">
        <v>518</v>
      </c>
      <c r="W261" s="218">
        <v>259</v>
      </c>
      <c r="X261" s="212">
        <v>37</v>
      </c>
      <c r="Y261" s="212">
        <f t="shared" si="4"/>
        <v>444</v>
      </c>
      <c r="Z261" s="219"/>
      <c r="AA261" s="220" t="s">
        <v>2096</v>
      </c>
      <c r="AB261" s="220" t="s">
        <v>2095</v>
      </c>
      <c r="AC261" s="220" t="s">
        <v>2095</v>
      </c>
      <c r="AD261" s="220" t="s">
        <v>2095</v>
      </c>
      <c r="AE261" s="212"/>
      <c r="AF261" s="220" t="s">
        <v>2095</v>
      </c>
      <c r="AG261" s="228" t="s">
        <v>2095</v>
      </c>
      <c r="AH261" s="221" t="s">
        <v>2095</v>
      </c>
      <c r="AI261" s="222">
        <v>1</v>
      </c>
      <c r="AJ261" s="212" t="s">
        <v>2095</v>
      </c>
      <c r="AK261" s="223"/>
      <c r="AL261" s="212">
        <v>822</v>
      </c>
      <c r="AM261" s="212">
        <v>2</v>
      </c>
      <c r="AN261" s="212">
        <v>12</v>
      </c>
      <c r="AO261" s="224">
        <v>0.42445380964393942</v>
      </c>
      <c r="AP261" s="212" t="s">
        <v>2580</v>
      </c>
      <c r="AQ261" s="246"/>
    </row>
    <row r="262" spans="1:43" s="226" customFormat="1" hidden="1" x14ac:dyDescent="0.35">
      <c r="A262" s="210">
        <v>13</v>
      </c>
      <c r="B262" s="210" t="s">
        <v>29</v>
      </c>
      <c r="C262" s="210" t="s">
        <v>1037</v>
      </c>
      <c r="D262" s="210" t="s">
        <v>2743</v>
      </c>
      <c r="E262" s="210" t="s">
        <v>1040</v>
      </c>
      <c r="F262" s="211" t="s">
        <v>2744</v>
      </c>
      <c r="G262" s="210"/>
      <c r="H262" s="212"/>
      <c r="I262" s="215"/>
      <c r="J262" s="213" t="s">
        <v>55</v>
      </c>
      <c r="K262" s="214" t="s">
        <v>44</v>
      </c>
      <c r="L262" s="212">
        <v>1933</v>
      </c>
      <c r="M262" s="215">
        <v>2000</v>
      </c>
      <c r="N262" s="215"/>
      <c r="O262" s="215">
        <v>600</v>
      </c>
      <c r="P262" s="212"/>
      <c r="Q262" s="212" t="s">
        <v>2106</v>
      </c>
      <c r="R262" s="216">
        <v>0.25789473684210529</v>
      </c>
      <c r="S262" s="212"/>
      <c r="T262" s="244" t="s">
        <v>2107</v>
      </c>
      <c r="U262" s="217"/>
      <c r="V262" s="212">
        <v>4502</v>
      </c>
      <c r="W262" s="218">
        <v>2251</v>
      </c>
      <c r="X262" s="212">
        <v>248</v>
      </c>
      <c r="Y262" s="212">
        <f t="shared" si="4"/>
        <v>2976</v>
      </c>
      <c r="Z262" s="219"/>
      <c r="AA262" s="220" t="s">
        <v>2116</v>
      </c>
      <c r="AB262" s="220" t="s">
        <v>2095</v>
      </c>
      <c r="AC262" s="220" t="s">
        <v>2095</v>
      </c>
      <c r="AD262" s="220" t="s">
        <v>2095</v>
      </c>
      <c r="AE262" s="212"/>
      <c r="AF262" s="220" t="s">
        <v>2095</v>
      </c>
      <c r="AG262" s="228" t="s">
        <v>2095</v>
      </c>
      <c r="AH262" s="221" t="s">
        <v>2095</v>
      </c>
      <c r="AI262" s="222">
        <v>1</v>
      </c>
      <c r="AJ262" s="212" t="s">
        <v>2095</v>
      </c>
      <c r="AK262" s="223"/>
      <c r="AL262" s="212">
        <v>180</v>
      </c>
      <c r="AM262" s="212">
        <v>9</v>
      </c>
      <c r="AN262" s="212">
        <v>13</v>
      </c>
      <c r="AO262" s="224">
        <v>0.14063428952064375</v>
      </c>
      <c r="AP262" s="212" t="s">
        <v>2238</v>
      </c>
      <c r="AQ262" s="246"/>
    </row>
    <row r="263" spans="1:43" s="226" customFormat="1" ht="29" hidden="1" x14ac:dyDescent="0.35">
      <c r="A263" s="210">
        <v>14</v>
      </c>
      <c r="B263" s="210" t="s">
        <v>29</v>
      </c>
      <c r="C263" s="210" t="s">
        <v>947</v>
      </c>
      <c r="D263" s="210" t="s">
        <v>2745</v>
      </c>
      <c r="E263" s="220" t="s">
        <v>950</v>
      </c>
      <c r="F263" s="211" t="s">
        <v>2654</v>
      </c>
      <c r="G263" s="220"/>
      <c r="H263" s="212"/>
      <c r="I263" s="215"/>
      <c r="J263" s="213" t="s">
        <v>862</v>
      </c>
      <c r="K263" s="214" t="s">
        <v>44</v>
      </c>
      <c r="L263" s="212">
        <v>1966</v>
      </c>
      <c r="M263" s="215">
        <v>200</v>
      </c>
      <c r="N263" s="215"/>
      <c r="O263" s="215">
        <v>352</v>
      </c>
      <c r="P263" s="212"/>
      <c r="Q263" s="212"/>
      <c r="R263" s="216">
        <v>0.21951219512195122</v>
      </c>
      <c r="S263" s="212"/>
      <c r="T263" s="201" t="s">
        <v>2095</v>
      </c>
      <c r="U263" s="217"/>
      <c r="V263" s="212">
        <v>668</v>
      </c>
      <c r="W263" s="218">
        <v>334</v>
      </c>
      <c r="X263" s="212">
        <v>40</v>
      </c>
      <c r="Y263" s="212">
        <f t="shared" si="4"/>
        <v>480</v>
      </c>
      <c r="Z263" s="219"/>
      <c r="AA263" s="220" t="s">
        <v>2096</v>
      </c>
      <c r="AB263" s="220" t="s">
        <v>2097</v>
      </c>
      <c r="AC263" s="220" t="s">
        <v>2095</v>
      </c>
      <c r="AD263" s="220" t="s">
        <v>2095</v>
      </c>
      <c r="AE263" s="212"/>
      <c r="AF263" s="220" t="s">
        <v>2129</v>
      </c>
      <c r="AG263" s="228" t="s">
        <v>2095</v>
      </c>
      <c r="AH263" s="221" t="s">
        <v>2095</v>
      </c>
      <c r="AI263" s="222">
        <v>1</v>
      </c>
      <c r="AJ263" s="212" t="s">
        <v>2095</v>
      </c>
      <c r="AK263" s="223"/>
      <c r="AL263" s="212">
        <v>243</v>
      </c>
      <c r="AM263" s="212">
        <v>3</v>
      </c>
      <c r="AN263" s="212">
        <v>7</v>
      </c>
      <c r="AO263" s="224">
        <v>0.43613870971022534</v>
      </c>
      <c r="AP263" s="212" t="s">
        <v>2250</v>
      </c>
      <c r="AQ263" s="246"/>
    </row>
    <row r="264" spans="1:43" s="226" customFormat="1" hidden="1" x14ac:dyDescent="0.35">
      <c r="A264" s="240">
        <v>15</v>
      </c>
      <c r="B264" s="210" t="s">
        <v>29</v>
      </c>
      <c r="C264" s="210" t="s">
        <v>894</v>
      </c>
      <c r="D264" s="210" t="s">
        <v>2746</v>
      </c>
      <c r="E264" s="220" t="s">
        <v>897</v>
      </c>
      <c r="F264" s="211" t="s">
        <v>2457</v>
      </c>
      <c r="G264" s="220"/>
      <c r="H264" s="212"/>
      <c r="I264" s="215"/>
      <c r="J264" s="213" t="s">
        <v>36</v>
      </c>
      <c r="K264" s="214" t="s">
        <v>37</v>
      </c>
      <c r="L264" s="212">
        <v>1966</v>
      </c>
      <c r="M264" s="215">
        <v>482</v>
      </c>
      <c r="N264" s="215"/>
      <c r="O264" s="215">
        <v>299</v>
      </c>
      <c r="P264" s="212"/>
      <c r="Q264" s="212"/>
      <c r="R264" s="216">
        <v>0.94339622641509435</v>
      </c>
      <c r="S264" s="212"/>
      <c r="T264" s="242" t="s">
        <v>2095</v>
      </c>
      <c r="U264" s="217"/>
      <c r="V264" s="212">
        <v>889</v>
      </c>
      <c r="W264" s="218">
        <v>444.5</v>
      </c>
      <c r="X264" s="212">
        <v>56</v>
      </c>
      <c r="Y264" s="212">
        <f t="shared" si="4"/>
        <v>672</v>
      </c>
      <c r="Z264" s="219"/>
      <c r="AA264" s="220" t="s">
        <v>2096</v>
      </c>
      <c r="AB264" s="220" t="s">
        <v>2095</v>
      </c>
      <c r="AC264" s="220" t="s">
        <v>2095</v>
      </c>
      <c r="AD264" s="220" t="s">
        <v>2095</v>
      </c>
      <c r="AE264" s="212"/>
      <c r="AF264" s="220" t="s">
        <v>2095</v>
      </c>
      <c r="AG264" s="228" t="s">
        <v>2095</v>
      </c>
      <c r="AH264" s="221" t="s">
        <v>2095</v>
      </c>
      <c r="AI264" s="222">
        <v>1</v>
      </c>
      <c r="AJ264" s="212" t="s">
        <v>2095</v>
      </c>
      <c r="AK264" s="223"/>
      <c r="AL264" s="212">
        <v>162</v>
      </c>
      <c r="AM264" s="212">
        <v>4</v>
      </c>
      <c r="AN264" s="212">
        <v>6</v>
      </c>
      <c r="AO264" s="224">
        <v>0.27764963272916476</v>
      </c>
      <c r="AP264" s="212" t="s">
        <v>2260</v>
      </c>
      <c r="AQ264" s="246"/>
    </row>
    <row r="265" spans="1:43" s="226" customFormat="1" ht="43.5" hidden="1" x14ac:dyDescent="0.35">
      <c r="A265" s="210">
        <v>15</v>
      </c>
      <c r="B265" s="210" t="s">
        <v>29</v>
      </c>
      <c r="C265" s="210" t="s">
        <v>941</v>
      </c>
      <c r="D265" s="210" t="s">
        <v>2747</v>
      </c>
      <c r="E265" s="220" t="s">
        <v>945</v>
      </c>
      <c r="F265" s="211" t="s">
        <v>2585</v>
      </c>
      <c r="G265" s="220"/>
      <c r="H265" s="212" t="s">
        <v>2168</v>
      </c>
      <c r="I265" s="215"/>
      <c r="J265" s="213" t="s">
        <v>36</v>
      </c>
      <c r="K265" s="214" t="s">
        <v>37</v>
      </c>
      <c r="L265" s="212">
        <v>2000</v>
      </c>
      <c r="M265" s="215">
        <v>175</v>
      </c>
      <c r="N265" s="215" t="s">
        <v>2748</v>
      </c>
      <c r="O265" s="215">
        <v>204</v>
      </c>
      <c r="P265" s="212"/>
      <c r="Q265" s="212"/>
      <c r="R265" s="216">
        <v>1</v>
      </c>
      <c r="S265" s="212"/>
      <c r="T265" s="201" t="s">
        <v>2095</v>
      </c>
      <c r="U265" s="217"/>
      <c r="V265" s="212">
        <v>235</v>
      </c>
      <c r="W265" s="218">
        <v>117.5</v>
      </c>
      <c r="X265" s="212">
        <v>13</v>
      </c>
      <c r="Y265" s="212">
        <f t="shared" si="4"/>
        <v>156</v>
      </c>
      <c r="Z265" s="219"/>
      <c r="AA265" s="220" t="s">
        <v>2116</v>
      </c>
      <c r="AB265" s="220" t="s">
        <v>2095</v>
      </c>
      <c r="AC265" s="220" t="s">
        <v>2095</v>
      </c>
      <c r="AD265" s="220" t="s">
        <v>2095</v>
      </c>
      <c r="AE265" s="212"/>
      <c r="AF265" s="220" t="s">
        <v>2095</v>
      </c>
      <c r="AG265" s="228" t="s">
        <v>2095</v>
      </c>
      <c r="AH265" s="221" t="s">
        <v>2095</v>
      </c>
      <c r="AI265" s="222">
        <v>1</v>
      </c>
      <c r="AJ265" s="212" t="s">
        <v>2095</v>
      </c>
      <c r="AK265" s="223"/>
      <c r="AL265" s="212">
        <v>162</v>
      </c>
      <c r="AM265" s="212">
        <v>0</v>
      </c>
      <c r="AN265" s="212">
        <v>2</v>
      </c>
      <c r="AO265" s="224">
        <v>1.2144383720265133</v>
      </c>
      <c r="AP265" s="212" t="s">
        <v>2441</v>
      </c>
      <c r="AQ265" s="246"/>
    </row>
    <row r="266" spans="1:43" s="226" customFormat="1" hidden="1" x14ac:dyDescent="0.35">
      <c r="A266" s="210">
        <v>16</v>
      </c>
      <c r="B266" s="210" t="s">
        <v>29</v>
      </c>
      <c r="C266" s="210" t="s">
        <v>869</v>
      </c>
      <c r="D266" s="210" t="s">
        <v>2749</v>
      </c>
      <c r="E266" s="210" t="s">
        <v>873</v>
      </c>
      <c r="F266" s="211" t="s">
        <v>2410</v>
      </c>
      <c r="G266" s="210"/>
      <c r="H266" s="212"/>
      <c r="I266" s="215"/>
      <c r="J266" s="213" t="s">
        <v>36</v>
      </c>
      <c r="K266" s="214" t="s">
        <v>37</v>
      </c>
      <c r="L266" s="212">
        <v>1911</v>
      </c>
      <c r="M266" s="215">
        <v>203</v>
      </c>
      <c r="N266" s="215"/>
      <c r="O266" s="215">
        <v>178</v>
      </c>
      <c r="P266" s="212"/>
      <c r="Q266" s="212"/>
      <c r="R266" s="216">
        <v>1</v>
      </c>
      <c r="S266" s="212"/>
      <c r="T266" s="201" t="s">
        <v>2107</v>
      </c>
      <c r="U266" s="217"/>
      <c r="V266" s="212">
        <v>607</v>
      </c>
      <c r="W266" s="218">
        <v>303.5</v>
      </c>
      <c r="X266" s="212">
        <v>35</v>
      </c>
      <c r="Y266" s="212">
        <f t="shared" si="4"/>
        <v>420</v>
      </c>
      <c r="Z266" s="219"/>
      <c r="AA266" s="220" t="s">
        <v>2116</v>
      </c>
      <c r="AB266" s="220" t="s">
        <v>2095</v>
      </c>
      <c r="AC266" s="220" t="s">
        <v>2095</v>
      </c>
      <c r="AD266" s="220" t="s">
        <v>2095</v>
      </c>
      <c r="AE266" s="212"/>
      <c r="AF266" s="220" t="s">
        <v>2095</v>
      </c>
      <c r="AG266" s="228" t="s">
        <v>2095</v>
      </c>
      <c r="AH266" s="221" t="s">
        <v>2095</v>
      </c>
      <c r="AI266" s="222">
        <v>1</v>
      </c>
      <c r="AJ266" s="212" t="s">
        <v>2095</v>
      </c>
      <c r="AK266" s="223"/>
      <c r="AL266" s="212">
        <v>208</v>
      </c>
      <c r="AM266" s="212">
        <v>2</v>
      </c>
      <c r="AN266" s="212">
        <v>8</v>
      </c>
      <c r="AO266" s="224">
        <v>1.0911005544621193</v>
      </c>
      <c r="AP266" s="212" t="s">
        <v>2461</v>
      </c>
      <c r="AQ266" s="246"/>
    </row>
    <row r="267" spans="1:43" s="226" customFormat="1" x14ac:dyDescent="0.35">
      <c r="A267" s="210">
        <v>24</v>
      </c>
      <c r="B267" s="210" t="s">
        <v>145</v>
      </c>
      <c r="C267" s="210" t="s">
        <v>456</v>
      </c>
      <c r="D267" s="210" t="s">
        <v>2463</v>
      </c>
      <c r="E267" s="210" t="s">
        <v>459</v>
      </c>
      <c r="F267" s="211" t="s">
        <v>2554</v>
      </c>
      <c r="G267" s="210">
        <v>3</v>
      </c>
      <c r="H267" s="212"/>
      <c r="I267" s="215" t="s">
        <v>2099</v>
      </c>
      <c r="J267" s="213" t="s">
        <v>36</v>
      </c>
      <c r="K267" s="214" t="s">
        <v>37</v>
      </c>
      <c r="L267" s="212">
        <v>1928</v>
      </c>
      <c r="M267" s="215">
        <v>356</v>
      </c>
      <c r="N267" s="215"/>
      <c r="O267" s="215">
        <v>488</v>
      </c>
      <c r="P267" s="212"/>
      <c r="Q267" s="212"/>
      <c r="R267" s="216">
        <v>0.97674418604651159</v>
      </c>
      <c r="S267" s="212"/>
      <c r="T267" s="201" t="s">
        <v>2095</v>
      </c>
      <c r="U267" s="217"/>
      <c r="V267" s="212">
        <v>745</v>
      </c>
      <c r="W267" s="218">
        <v>372.5</v>
      </c>
      <c r="X267" s="212">
        <v>40</v>
      </c>
      <c r="Y267" s="212">
        <f t="shared" si="4"/>
        <v>480</v>
      </c>
      <c r="Z267" s="219"/>
      <c r="AA267" s="220" t="s">
        <v>2125</v>
      </c>
      <c r="AB267" s="220" t="s">
        <v>2097</v>
      </c>
      <c r="AC267" s="220" t="s">
        <v>2095</v>
      </c>
      <c r="AD267" s="220" t="s">
        <v>2095</v>
      </c>
      <c r="AE267" s="212"/>
      <c r="AF267" s="220" t="s">
        <v>2095</v>
      </c>
      <c r="AG267" s="212" t="s">
        <v>2098</v>
      </c>
      <c r="AH267" s="221" t="s">
        <v>2095</v>
      </c>
      <c r="AI267" s="222">
        <v>5</v>
      </c>
      <c r="AJ267" s="212" t="s">
        <v>2099</v>
      </c>
      <c r="AK267" s="223"/>
      <c r="AL267" s="212">
        <v>271</v>
      </c>
      <c r="AM267" s="212">
        <v>0</v>
      </c>
      <c r="AN267" s="212">
        <v>16</v>
      </c>
      <c r="AO267" s="224">
        <v>1.7044454992329527</v>
      </c>
      <c r="AP267" s="212" t="s">
        <v>2464</v>
      </c>
      <c r="AQ267" s="245"/>
    </row>
    <row r="268" spans="1:43" s="226" customFormat="1" ht="29" x14ac:dyDescent="0.35">
      <c r="A268" s="210">
        <v>24</v>
      </c>
      <c r="B268" s="210" t="s">
        <v>145</v>
      </c>
      <c r="C268" s="210" t="s">
        <v>460</v>
      </c>
      <c r="D268" s="210" t="s">
        <v>2555</v>
      </c>
      <c r="E268" s="210" t="s">
        <v>464</v>
      </c>
      <c r="F268" s="211" t="s">
        <v>2556</v>
      </c>
      <c r="G268" s="210"/>
      <c r="H268" s="212" t="s">
        <v>2105</v>
      </c>
      <c r="I268" s="215" t="s">
        <v>2099</v>
      </c>
      <c r="J268" s="213" t="s">
        <v>62</v>
      </c>
      <c r="K268" s="214" t="s">
        <v>37</v>
      </c>
      <c r="L268" s="212">
        <v>2009</v>
      </c>
      <c r="M268" s="215">
        <v>315</v>
      </c>
      <c r="N268" s="215"/>
      <c r="O268" s="215">
        <v>366</v>
      </c>
      <c r="P268" s="212"/>
      <c r="Q268" s="212"/>
      <c r="R268" s="216">
        <v>1</v>
      </c>
      <c r="S268" s="212"/>
      <c r="T268" s="201" t="s">
        <v>2095</v>
      </c>
      <c r="U268" s="217"/>
      <c r="V268" s="212">
        <v>574</v>
      </c>
      <c r="W268" s="218">
        <v>287</v>
      </c>
      <c r="X268" s="212">
        <v>33</v>
      </c>
      <c r="Y268" s="212">
        <f t="shared" si="4"/>
        <v>396</v>
      </c>
      <c r="Z268" s="219"/>
      <c r="AA268" s="220" t="s">
        <v>2125</v>
      </c>
      <c r="AB268" s="220" t="s">
        <v>2095</v>
      </c>
      <c r="AC268" s="220" t="s">
        <v>2126</v>
      </c>
      <c r="AD268" s="220" t="s">
        <v>2095</v>
      </c>
      <c r="AE268" s="212"/>
      <c r="AF268" s="220" t="s">
        <v>2095</v>
      </c>
      <c r="AG268" s="212" t="s">
        <v>2098</v>
      </c>
      <c r="AH268" s="221" t="s">
        <v>2095</v>
      </c>
      <c r="AI268" s="222">
        <v>5</v>
      </c>
      <c r="AJ268" s="212" t="s">
        <v>2099</v>
      </c>
      <c r="AK268" s="223"/>
      <c r="AL268" s="212">
        <v>271</v>
      </c>
      <c r="AM268" s="212">
        <v>1</v>
      </c>
      <c r="AN268" s="212">
        <v>5</v>
      </c>
      <c r="AO268" s="224">
        <v>1.8283986352499981</v>
      </c>
      <c r="AP268" s="212" t="s">
        <v>2461</v>
      </c>
      <c r="AQ268" s="245"/>
    </row>
  </sheetData>
  <autoFilter ref="A2:AQ2">
    <sortState ref="A61:AQ268">
      <sortCondition ref="A2"/>
    </sortState>
  </autoFilter>
  <conditionalFormatting sqref="C2:D268">
    <cfRule type="duplicateValues" dxfId="19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B9A3C36DC6046BE441838EFD653A9" ma:contentTypeVersion="12" ma:contentTypeDescription="Create a new document." ma:contentTypeScope="" ma:versionID="3a1e94f33bae33bc156bc7b27a10ac83">
  <xsd:schema xmlns:xsd="http://www.w3.org/2001/XMLSchema" xmlns:xs="http://www.w3.org/2001/XMLSchema" xmlns:p="http://schemas.microsoft.com/office/2006/metadata/properties" xmlns:ns2="d9ecec79-513a-422a-b406-e99767672e53" xmlns:ns3="a2b0bf52-c6c6-44cc-abd5-b8ad1e63396b" targetNamespace="http://schemas.microsoft.com/office/2006/metadata/properties" ma:root="true" ma:fieldsID="a58e29fbc28947dda926116f0ba496e4" ns2:_="" ns3:_="">
    <xsd:import namespace="d9ecec79-513a-422a-b406-e99767672e53"/>
    <xsd:import namespace="a2b0bf52-c6c6-44cc-abd5-b8ad1e633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cec79-513a-422a-b406-e99767672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0bf52-c6c6-44cc-abd5-b8ad1e633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82B18-1D2D-434D-8751-0C32E66941CE}">
  <ds:schemaRefs>
    <ds:schemaRef ds:uri="http://purl.org/dc/terms/"/>
    <ds:schemaRef ds:uri="http://schemas.openxmlformats.org/package/2006/metadata/core-properties"/>
    <ds:schemaRef ds:uri="d9ecec79-513a-422a-b406-e99767672e53"/>
    <ds:schemaRef ds:uri="http://schemas.microsoft.com/office/2006/documentManagement/types"/>
    <ds:schemaRef ds:uri="http://purl.org/dc/elements/1.1/"/>
    <ds:schemaRef ds:uri="http://schemas.microsoft.com/office/2006/metadata/properties"/>
    <ds:schemaRef ds:uri="a2b0bf52-c6c6-44cc-abd5-b8ad1e63396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208209-CACE-4011-BA17-D7A9EAFA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ecec79-513a-422a-b406-e99767672e53"/>
    <ds:schemaRef ds:uri="a2b0bf52-c6c6-44cc-abd5-b8ad1e633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0314FA-77AA-44D6-BAB9-00A6A483F8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Sheet3</vt:lpstr>
      <vt:lpstr>Full List by Org </vt:lpstr>
      <vt:lpstr>Tier 1 and 2 Pivot</vt:lpstr>
      <vt:lpstr>Pivot</vt:lpstr>
      <vt:lpstr>Potential Additional Bldgs</vt:lpstr>
      <vt:lpstr> Cut of 76+PKC</vt:lpstr>
      <vt:lpstr>128 Prelim Sites</vt:lpstr>
      <vt:lpstr>Full List of 270 by Bldg</vt:lpstr>
      <vt:lpstr>Potential Addl Bldgs</vt:lpstr>
      <vt:lpstr>District Enrollment Data</vt:lpstr>
      <vt:lpstr>REC PKC Details</vt:lpstr>
      <vt:lpstr>Add'l Bldgs to Consider (2)</vt:lpstr>
    </vt:vector>
  </TitlesOfParts>
  <Manager/>
  <Company>NYCDoE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Mangiero Christopher</dc:creator>
  <cp:keywords/>
  <dc:description/>
  <cp:lastModifiedBy>nycdoe</cp:lastModifiedBy>
  <cp:revision/>
  <dcterms:created xsi:type="dcterms:W3CDTF">2020-03-15T18:37:06Z</dcterms:created>
  <dcterms:modified xsi:type="dcterms:W3CDTF">2020-03-19T18:50:52Z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0x010100D9DB9A3C36DC6046BE441838EFD653A9</vt:lpwstr>
  </property>
</Properties>
</file>